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95" windowWidth="19320" windowHeight="4980" tabRatio="875" activeTab="0"/>
  </bookViews>
  <sheets>
    <sheet name="All Sites Aggregated by Year" sheetId="1" r:id="rId1"/>
    <sheet name="All Years Aggregated by Site" sheetId="2" r:id="rId2"/>
    <sheet name="WY 2018" sheetId="3" r:id="rId3"/>
    <sheet name="WY 2017" sheetId="4" r:id="rId4"/>
    <sheet name="WY 2016" sheetId="5" r:id="rId5"/>
    <sheet name="WY 2015" sheetId="6" r:id="rId6"/>
    <sheet name="WY 2014" sheetId="7" r:id="rId7"/>
    <sheet name="WY 2013" sheetId="8" r:id="rId8"/>
    <sheet name="WY 2012" sheetId="9" r:id="rId9"/>
    <sheet name="WY 2011" sheetId="10" r:id="rId10"/>
    <sheet name="WY 2010" sheetId="11" r:id="rId11"/>
    <sheet name="WY 2009" sheetId="12" r:id="rId12"/>
    <sheet name="WY 2008" sheetId="13" r:id="rId13"/>
    <sheet name="WY 2007" sheetId="14" r:id="rId14"/>
    <sheet name="WY 2006" sheetId="15" r:id="rId15"/>
  </sheets>
  <definedNames>
    <definedName name="_xlnm.Print_Area" localSheetId="10">'WY 2010'!$A$1:$H$34</definedName>
    <definedName name="_xlnm.Print_Area" localSheetId="9">'WY 2011'!$A$1:$H$34</definedName>
    <definedName name="_xlnm.Print_Area" localSheetId="8">'WY 2012'!$A$1:$H$34</definedName>
    <definedName name="_xlnm.Print_Area" localSheetId="7">'WY 2013'!$A$1:$I$33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F5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comments10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</commentList>
</comments>
</file>

<file path=xl/comments11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comments12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comments13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comments14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comments15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comments3.xml><?xml version="1.0" encoding="utf-8"?>
<comments xmlns="http://schemas.openxmlformats.org/spreadsheetml/2006/main">
  <authors>
    <author>Chris Landry</author>
  </authors>
  <commentList>
    <comment ref="H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</commentList>
</comments>
</file>

<file path=xl/comments4.xml><?xml version="1.0" encoding="utf-8"?>
<comments xmlns="http://schemas.openxmlformats.org/spreadsheetml/2006/main">
  <authors>
    <author>Chris Landry</author>
  </authors>
  <commentList>
    <comment ref="H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</commentList>
</comments>
</file>

<file path=xl/comments5.xml><?xml version="1.0" encoding="utf-8"?>
<comments xmlns="http://schemas.openxmlformats.org/spreadsheetml/2006/main">
  <authors>
    <author>Chris Landry</author>
  </authors>
  <commentList>
    <comment ref="H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</commentList>
</comments>
</file>

<file path=xl/comments6.xml><?xml version="1.0" encoding="utf-8"?>
<comments xmlns="http://schemas.openxmlformats.org/spreadsheetml/2006/main">
  <authors>
    <author>Chris Landry</author>
  </authors>
  <commentList>
    <comment ref="H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</commentList>
</comments>
</file>

<file path=xl/comments7.xml><?xml version="1.0" encoding="utf-8"?>
<comments xmlns="http://schemas.openxmlformats.org/spreadsheetml/2006/main">
  <authors>
    <author>Chris Landry</author>
  </authors>
  <commentList>
    <comment ref="H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</commentList>
</comments>
</file>

<file path=xl/comments8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</commentList>
</comments>
</file>

<file path=xl/comments9.xml><?xml version="1.0" encoding="utf-8"?>
<comments xmlns="http://schemas.openxmlformats.org/spreadsheetml/2006/main">
  <authors>
    <author>Chris Landry</author>
    <author>CSAS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  <comment ref="A21" authorId="1">
      <text>
        <r>
          <rPr>
            <b/>
            <sz val="9"/>
            <rFont val="Tahoma"/>
            <family val="2"/>
          </rPr>
          <t>CSAS:</t>
        </r>
        <r>
          <rPr>
            <sz val="9"/>
            <rFont val="Tahoma"/>
            <family val="2"/>
          </rPr>
          <t xml:space="preserve">
Calculated based on last day of SWE data (5/2/2012). Height of snow data continued for another 14 days afterwards.
</t>
        </r>
      </text>
    </comment>
  </commentList>
</comments>
</file>

<file path=xl/sharedStrings.xml><?xml version="1.0" encoding="utf-8"?>
<sst xmlns="http://schemas.openxmlformats.org/spreadsheetml/2006/main" count="729" uniqueCount="89">
  <si>
    <t>Adjusted</t>
  </si>
  <si>
    <t>SBBSA</t>
  </si>
  <si>
    <t>Daily</t>
  </si>
  <si>
    <t>Period</t>
  </si>
  <si>
    <t xml:space="preserve"> DOS </t>
  </si>
  <si>
    <t>Date</t>
  </si>
  <si>
    <t>Peak</t>
  </si>
  <si>
    <t>Days</t>
  </si>
  <si>
    <t>Mean Loss</t>
  </si>
  <si>
    <t>Mean</t>
  </si>
  <si>
    <t>Post</t>
  </si>
  <si>
    <t>Peak SWE</t>
  </si>
  <si>
    <t>SWE</t>
  </si>
  <si>
    <t>to SAG</t>
  </si>
  <si>
    <t>WY 2006</t>
  </si>
  <si>
    <t>WY 2007</t>
  </si>
  <si>
    <t>WY 2008</t>
  </si>
  <si>
    <t>WY 2009</t>
  </si>
  <si>
    <t>WY 2010</t>
  </si>
  <si>
    <t>WY 2011</t>
  </si>
  <si>
    <t>Max</t>
  </si>
  <si>
    <t>Min</t>
  </si>
  <si>
    <t>Red Mtn Pass</t>
  </si>
  <si>
    <t>Slumgullion Pass</t>
  </si>
  <si>
    <t>Beartown</t>
  </si>
  <si>
    <t>Lizard Head</t>
  </si>
  <si>
    <t>Park Cone</t>
  </si>
  <si>
    <t>Schofield Pass</t>
  </si>
  <si>
    <t>McClure Pass</t>
  </si>
  <si>
    <t>Independence Pass</t>
  </si>
  <si>
    <t>Hoosier Pass</t>
  </si>
  <si>
    <t>Grizzly Peak</t>
  </si>
  <si>
    <t>Berthoud Summit</t>
  </si>
  <si>
    <t>Willow Creek Pass</t>
  </si>
  <si>
    <t>Rabbit Ears Pass</t>
  </si>
  <si>
    <t>Mesa Lakes</t>
  </si>
  <si>
    <t>Group Max</t>
  </si>
  <si>
    <t>Group Min</t>
  </si>
  <si>
    <t>Adjusted Daily Mean Loss SWE rates include additional SWE received after date of Peak SWE</t>
  </si>
  <si>
    <t>Dust</t>
  </si>
  <si>
    <t>Events</t>
  </si>
  <si>
    <t>Single Yr</t>
  </si>
  <si>
    <t>Range</t>
  </si>
  <si>
    <t>Added</t>
  </si>
  <si>
    <t>Post-Peak</t>
  </si>
  <si>
    <t xml:space="preserve">Group Range </t>
  </si>
  <si>
    <t>Group</t>
  </si>
  <si>
    <t>15 total sites</t>
  </si>
  <si>
    <t>SBB</t>
  </si>
  <si>
    <t>Recorded</t>
  </si>
  <si>
    <t>Mean Daily</t>
  </si>
  <si>
    <t>Loss SWE</t>
  </si>
  <si>
    <t>SNOTEL Site</t>
  </si>
  <si>
    <t>CODOS and Other SNOTEL Sites - WY 2006 Snowmelt Season Summary Data</t>
  </si>
  <si>
    <t>CODOS and Other SNOTEL Sites - WY 2007 Snowmelt Season Summary Data</t>
  </si>
  <si>
    <t>Non-CODOS SNOTEL sites shown in italics</t>
  </si>
  <si>
    <t>CODOS and Other SNOTEL Sites - WY 2008 Snowmelt Season Summary Data</t>
  </si>
  <si>
    <t>CODOS and Other SNOTEL Sites - WY 2009 Snowmelt Season Summary Data</t>
  </si>
  <si>
    <t>CODOS and Other SNOTEL Sites - WY 2010 Snowmelt Season Summary Data</t>
  </si>
  <si>
    <t>CODOS and Other SNOTEL Sites - WY 2011 Snowmelt Season Summary Data</t>
  </si>
  <si>
    <t>Non-CODOS SNOTEL site names shown in italics</t>
  </si>
  <si>
    <t>CODOS and Other SNOTEL Sites - WY 2012 Snowmelt Season Summary Data</t>
  </si>
  <si>
    <t>Maximum</t>
  </si>
  <si>
    <t>5-Day Moving</t>
  </si>
  <si>
    <t>Average of</t>
  </si>
  <si>
    <t>Daily Loss</t>
  </si>
  <si>
    <t>of SWE</t>
  </si>
  <si>
    <t>Average Daily</t>
  </si>
  <si>
    <t>Mean of Max</t>
  </si>
  <si>
    <t>WY 2012</t>
  </si>
  <si>
    <t>Temp C</t>
  </si>
  <si>
    <t>WY 2013</t>
  </si>
  <si>
    <t>CODOS and Other SNOTEL Sites - WY 2013 Snowmelt Season Summary Data</t>
  </si>
  <si>
    <t>Upper San Juan</t>
  </si>
  <si>
    <t>WY 2014</t>
  </si>
  <si>
    <t>%</t>
  </si>
  <si>
    <t>Median</t>
  </si>
  <si>
    <t>Wolf Creek Summit</t>
  </si>
  <si>
    <t>CODOS and Other SNOTEL Sites - WY 2014 Snowmelt Season Summary Data</t>
  </si>
  <si>
    <t>CODOS and Other SNOTEL Sites - WY 2015 Snowmelt Season Summary Data</t>
  </si>
  <si>
    <t>WY 2015</t>
  </si>
  <si>
    <t>CODOS and Other SNOTEL Sites - WY 2016 Snowmelt Season Summary Data</t>
  </si>
  <si>
    <t>WY 2016</t>
  </si>
  <si>
    <t>CODOS and Other SNOTEL Sites - WY 2017 Snowmelt Season Summary Data</t>
  </si>
  <si>
    <t>WY 2017</t>
  </si>
  <si>
    <t>CODOS and Other SNOTEL Sites - WY 2018 Snowmelt Season Summary Data</t>
  </si>
  <si>
    <t>WY 2018</t>
  </si>
  <si>
    <t>CODOS and Other Selected SNOTEL Sites - Water Years 2006-2018 Snowmelt Seasons Summary Data</t>
  </si>
  <si>
    <t>Aggregated CODOS and Other SNOTEL Sites - Snowmelt Season Summary Data WY 2006 through WY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</si>
</sst>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0.000000"/>
    <numFmt numFmtId="170" formatCode="0.00000"/>
    <numFmt numFmtId="171" formatCode="0.0000"/>
    <numFmt numFmtId="172" formatCode="0.000"/>
    <numFmt numFmtId="173" formatCode="m/d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"/>
    <numFmt numFmtId="179" formatCode="0.00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3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167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167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/>
    </xf>
    <xf numFmtId="9" fontId="0" fillId="0" borderId="10" xfId="0" applyNumberForma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168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9" fontId="0" fillId="0" borderId="1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0" xfId="61" applyFont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4" fontId="0" fillId="0" borderId="0" xfId="0" applyNumberFormat="1" applyFill="1" applyBorder="1" applyAlignment="1">
      <alignment horizontal="center"/>
    </xf>
    <xf numFmtId="9" fontId="0" fillId="0" borderId="0" xfId="6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0" xfId="6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34" customWidth="1"/>
    <col min="2" max="2" width="10.7109375" style="35" customWidth="1"/>
    <col min="3" max="3" width="10.7109375" style="24" customWidth="1"/>
    <col min="4" max="4" width="10.7109375" style="49" customWidth="1"/>
    <col min="5" max="5" width="10.7109375" style="24" customWidth="1"/>
    <col min="6" max="6" width="10.7109375" style="25" customWidth="1"/>
    <col min="7" max="7" width="13.7109375" style="25" customWidth="1"/>
    <col min="8" max="8" width="10.7109375" style="24" customWidth="1"/>
    <col min="9" max="16384" width="9.140625" style="34" customWidth="1"/>
  </cols>
  <sheetData>
    <row r="1" ht="12.75">
      <c r="A1" s="51" t="s">
        <v>88</v>
      </c>
    </row>
    <row r="2" ht="12.75">
      <c r="A2" s="66" t="s">
        <v>47</v>
      </c>
    </row>
    <row r="3" spans="6:7" ht="12.75">
      <c r="F3" s="35" t="s">
        <v>46</v>
      </c>
      <c r="G3" s="35"/>
    </row>
    <row r="4" spans="1:8" ht="12.75">
      <c r="A4" s="51"/>
      <c r="E4" s="35" t="s">
        <v>46</v>
      </c>
      <c r="F4" s="35" t="s">
        <v>9</v>
      </c>
      <c r="G4" s="35" t="s">
        <v>46</v>
      </c>
      <c r="H4" s="35" t="s">
        <v>46</v>
      </c>
    </row>
    <row r="5" spans="2:9" ht="12.75">
      <c r="B5" s="35" t="s">
        <v>46</v>
      </c>
      <c r="C5" s="35" t="s">
        <v>46</v>
      </c>
      <c r="D5" s="35" t="s">
        <v>46</v>
      </c>
      <c r="E5" s="35" t="s">
        <v>9</v>
      </c>
      <c r="F5" s="25" t="s">
        <v>0</v>
      </c>
      <c r="G5" s="35" t="s">
        <v>68</v>
      </c>
      <c r="H5" s="35" t="s">
        <v>9</v>
      </c>
      <c r="I5" s="35" t="s">
        <v>49</v>
      </c>
    </row>
    <row r="6" spans="2:9" ht="12.75">
      <c r="B6" s="35" t="s">
        <v>9</v>
      </c>
      <c r="C6" s="35" t="s">
        <v>9</v>
      </c>
      <c r="D6" s="35" t="s">
        <v>9</v>
      </c>
      <c r="E6" s="3" t="s">
        <v>44</v>
      </c>
      <c r="F6" s="25" t="s">
        <v>2</v>
      </c>
      <c r="G6" s="53" t="s">
        <v>63</v>
      </c>
      <c r="H6" s="24" t="s">
        <v>3</v>
      </c>
      <c r="I6" s="49" t="s">
        <v>48</v>
      </c>
    </row>
    <row r="7" spans="1:9" ht="12.75">
      <c r="A7" s="51"/>
      <c r="B7" s="35" t="s">
        <v>5</v>
      </c>
      <c r="C7" s="24" t="s">
        <v>6</v>
      </c>
      <c r="D7" s="49" t="s">
        <v>7</v>
      </c>
      <c r="E7" s="3" t="s">
        <v>43</v>
      </c>
      <c r="F7" s="25" t="s">
        <v>8</v>
      </c>
      <c r="G7" s="53" t="s">
        <v>67</v>
      </c>
      <c r="H7" s="24" t="s">
        <v>9</v>
      </c>
      <c r="I7" s="24" t="s">
        <v>39</v>
      </c>
    </row>
    <row r="8" spans="1:9" ht="12.75">
      <c r="A8" s="61"/>
      <c r="B8" s="37" t="s">
        <v>11</v>
      </c>
      <c r="C8" s="33" t="s">
        <v>12</v>
      </c>
      <c r="D8" s="58" t="s">
        <v>13</v>
      </c>
      <c r="E8" s="7" t="s">
        <v>12</v>
      </c>
      <c r="F8" s="39" t="s">
        <v>12</v>
      </c>
      <c r="G8" s="39" t="s">
        <v>51</v>
      </c>
      <c r="H8" s="33" t="s">
        <v>70</v>
      </c>
      <c r="I8" s="33" t="s">
        <v>40</v>
      </c>
    </row>
    <row r="9" spans="1:9" ht="12.75">
      <c r="A9" s="34" t="s">
        <v>14</v>
      </c>
      <c r="B9" s="35">
        <f>+'WY 2006'!B27</f>
        <v>38818.333333333336</v>
      </c>
      <c r="C9" s="24">
        <f>+'WY 2006'!C27</f>
        <v>21.013333333333332</v>
      </c>
      <c r="D9" s="23">
        <f>+'WY 2006'!D27</f>
        <v>40</v>
      </c>
      <c r="E9" s="24">
        <f>+'WY 2006'!E27</f>
        <v>1.8200000000000005</v>
      </c>
      <c r="F9" s="25">
        <f>+'WY 2006'!F27</f>
        <v>0.5631997683306219</v>
      </c>
      <c r="G9" s="24">
        <f>+'WY 2006'!G27</f>
        <v>1.1933333333333336</v>
      </c>
      <c r="H9" s="24">
        <f>+'WY 2006'!H27</f>
        <v>3.3901693596216558</v>
      </c>
      <c r="I9" s="23">
        <v>8</v>
      </c>
    </row>
    <row r="10" spans="1:9" ht="12.75">
      <c r="A10" s="34" t="s">
        <v>15</v>
      </c>
      <c r="B10" s="35">
        <f>+'WY 2007'!B27</f>
        <v>39190.73333333333</v>
      </c>
      <c r="C10" s="24">
        <f>+'WY 2007'!C27</f>
        <v>18.026666666666667</v>
      </c>
      <c r="D10" s="23">
        <f>+'WY 2007'!D27</f>
        <v>37.733333333333334</v>
      </c>
      <c r="E10" s="24">
        <f>+'WY 2007'!E27</f>
        <v>3.22</v>
      </c>
      <c r="F10" s="25">
        <f>+'WY 2007'!F27</f>
        <v>0.5706386053979597</v>
      </c>
      <c r="G10" s="24">
        <f>+'WY 2007'!G27</f>
        <v>1.1960000000000002</v>
      </c>
      <c r="H10" s="24">
        <f>+'WY 2007'!H27</f>
        <v>3.7007503138867213</v>
      </c>
      <c r="I10" s="23">
        <v>8</v>
      </c>
    </row>
    <row r="11" spans="1:9" ht="12.75">
      <c r="A11" s="34" t="s">
        <v>16</v>
      </c>
      <c r="B11" s="35">
        <f>+'WY 2008'!B27</f>
        <v>39556.86666666667</v>
      </c>
      <c r="C11" s="24">
        <f>+'WY 2008'!C27</f>
        <v>29.286666666666665</v>
      </c>
      <c r="D11" s="23">
        <f>+'WY 2008'!D27</f>
        <v>53</v>
      </c>
      <c r="E11" s="24">
        <f>+'WY 2008'!E27</f>
        <v>3.9999999999999996</v>
      </c>
      <c r="F11" s="25">
        <f>+'WY 2008'!F27</f>
        <v>0.6307565477895509</v>
      </c>
      <c r="G11" s="24">
        <f>+'WY 2008'!G27</f>
        <v>1.4160000000000001</v>
      </c>
      <c r="H11" s="24">
        <f>+'WY 2008'!H27</f>
        <v>3.3898284753725183</v>
      </c>
      <c r="I11" s="23">
        <v>7</v>
      </c>
    </row>
    <row r="12" spans="1:9" ht="12.75">
      <c r="A12" s="34" t="s">
        <v>17</v>
      </c>
      <c r="B12" s="35">
        <f>+'WY 2009'!B27</f>
        <v>39920.933333333334</v>
      </c>
      <c r="C12" s="24">
        <f>+'WY 2009'!C27</f>
        <v>23.74</v>
      </c>
      <c r="D12" s="23">
        <f>+'WY 2009'!D27</f>
        <v>36.13333333333333</v>
      </c>
      <c r="E12" s="24">
        <f>+'WY 2009'!E27</f>
        <v>2.736666666666666</v>
      </c>
      <c r="F12" s="25">
        <f>+'WY 2009'!F27</f>
        <v>0.7491786315501803</v>
      </c>
      <c r="G12" s="24">
        <f>+'WY 2009'!G27</f>
        <v>1.3760000000000006</v>
      </c>
      <c r="H12" s="24">
        <f>+'WY 2009'!H27</f>
        <v>4.356230290392962</v>
      </c>
      <c r="I12" s="23">
        <v>12</v>
      </c>
    </row>
    <row r="13" spans="1:9" ht="12.75">
      <c r="A13" s="34" t="s">
        <v>18</v>
      </c>
      <c r="B13" s="36">
        <f>+'WY 2010'!B27</f>
        <v>40284.333333333336</v>
      </c>
      <c r="C13" s="29">
        <f>+'WY 2010'!C27</f>
        <v>19.586666666666662</v>
      </c>
      <c r="D13" s="30">
        <f>+'WY 2010'!D27</f>
        <v>43</v>
      </c>
      <c r="E13" s="29">
        <f>+'WY 2010'!E27</f>
        <v>3.3466666666666667</v>
      </c>
      <c r="F13" s="31">
        <f>+'WY 2010'!F27</f>
        <v>0.5752299816804709</v>
      </c>
      <c r="G13" s="29">
        <f>+'WY 2010'!G27</f>
        <v>1.2533333333333332</v>
      </c>
      <c r="H13" s="29">
        <f>+'WY 2010'!H27</f>
        <v>3.094442861599308</v>
      </c>
      <c r="I13" s="30">
        <v>9</v>
      </c>
    </row>
    <row r="14" spans="1:9" ht="12.75">
      <c r="A14" s="34" t="s">
        <v>19</v>
      </c>
      <c r="B14" s="36">
        <f>+'WY 2011'!B27</f>
        <v>40666.46666666667</v>
      </c>
      <c r="C14" s="29">
        <f>+'WY 2011'!C27</f>
        <v>28.953333333333337</v>
      </c>
      <c r="D14" s="30">
        <f>+'WY 2011'!D27</f>
        <v>42.733333333333334</v>
      </c>
      <c r="E14" s="29">
        <f>+'WY 2011'!E27</f>
        <v>3.7133333333333325</v>
      </c>
      <c r="F14" s="31">
        <f>+'WY 2011'!F27</f>
        <v>0.794036530073789</v>
      </c>
      <c r="G14" s="29">
        <f>+'WY 2011'!G27</f>
        <v>1.6546666666666665</v>
      </c>
      <c r="H14" s="29">
        <f>+'WY 2011'!H27</f>
        <v>5.287939431641421</v>
      </c>
      <c r="I14" s="30">
        <v>11</v>
      </c>
    </row>
    <row r="15" spans="1:9" ht="12.75">
      <c r="A15" s="81" t="s">
        <v>69</v>
      </c>
      <c r="B15" s="36">
        <f>+'WY 2012'!B27</f>
        <v>40989.066666666666</v>
      </c>
      <c r="C15" s="29">
        <f>+'WY 2012'!C27</f>
        <v>13.55333333333333</v>
      </c>
      <c r="D15" s="30">
        <f>+'WY 2012'!D27</f>
        <v>46.4</v>
      </c>
      <c r="E15" s="29">
        <f>+'WY 2012'!E27</f>
        <v>2.302</v>
      </c>
      <c r="F15" s="31">
        <f>+'WY 2012'!F27</f>
        <v>0.3467928105507144</v>
      </c>
      <c r="G15" s="29">
        <f>+'WY 2012'!G27</f>
        <v>0.9306666666666668</v>
      </c>
      <c r="H15" s="29">
        <f>+'WY 2012'!H27</f>
        <v>2.772112175247854</v>
      </c>
      <c r="I15" s="30">
        <v>12</v>
      </c>
    </row>
    <row r="16" spans="1:9" ht="12.75">
      <c r="A16" s="81" t="s">
        <v>71</v>
      </c>
      <c r="B16" s="36">
        <f>+'WY 2013'!B27</f>
        <v>41387.933333333334</v>
      </c>
      <c r="C16" s="29">
        <f>+'WY 2013'!C27</f>
        <v>18.026666666666674</v>
      </c>
      <c r="D16" s="30">
        <f>+'WY 2013'!D27</f>
        <v>32.266666666666666</v>
      </c>
      <c r="E16" s="29">
        <f>+'WY 2013'!E27</f>
        <v>0.915373929235842</v>
      </c>
      <c r="F16" s="31">
        <f>+'WY 2013'!F27</f>
        <v>0.5953863464493051</v>
      </c>
      <c r="G16" s="29">
        <f>+'WY 2013'!G27</f>
        <v>0.6031895292437207</v>
      </c>
      <c r="H16" s="29">
        <f>+'WY 2013'!H27</f>
        <v>4.386666666666667</v>
      </c>
      <c r="I16" s="30">
        <v>10</v>
      </c>
    </row>
    <row r="17" spans="1:11" ht="12.75">
      <c r="A17" s="81" t="s">
        <v>74</v>
      </c>
      <c r="B17" s="36">
        <f>+'WY 2014'!B28</f>
        <v>41743.8125</v>
      </c>
      <c r="C17" s="29">
        <f>+'WY 2014'!C28</f>
        <v>22.9125</v>
      </c>
      <c r="D17" s="30">
        <f>+'WY 2014'!E28</f>
        <v>48.5</v>
      </c>
      <c r="E17" s="29">
        <f>+'WY 2014'!F28</f>
        <v>4.637500000000001</v>
      </c>
      <c r="F17" s="31">
        <f>+'WY 2014'!H28</f>
        <v>0.5834605942758103</v>
      </c>
      <c r="G17" s="29">
        <f>+'WY 2014'!I28</f>
        <v>1.3887500000000002</v>
      </c>
      <c r="H17" s="29">
        <f>+'WY 2014'!G26</f>
        <v>3.381132075471698</v>
      </c>
      <c r="I17" s="30">
        <v>9</v>
      </c>
      <c r="J17" s="118"/>
      <c r="K17" s="118"/>
    </row>
    <row r="18" spans="1:11" ht="12.75">
      <c r="A18" s="81" t="s">
        <v>80</v>
      </c>
      <c r="B18" s="36">
        <f>'WY 2015'!B28</f>
        <v>42106.5</v>
      </c>
      <c r="C18" s="29">
        <f>'WY 2015'!C28</f>
        <v>16.0625</v>
      </c>
      <c r="D18" s="30">
        <f>'WY 2015'!E28</f>
        <v>52.1875</v>
      </c>
      <c r="E18" s="29">
        <f>'WY 2015'!F28</f>
        <v>6.5375</v>
      </c>
      <c r="F18" s="31">
        <f>'WY 2015'!H28</f>
        <v>0.5131249999999999</v>
      </c>
      <c r="G18" s="29">
        <f>'WY 2015'!I28</f>
        <v>1.0924999999999998</v>
      </c>
      <c r="H18" s="29">
        <f>'WY 2015'!G28</f>
        <v>3.5749999999999997</v>
      </c>
      <c r="I18" s="30">
        <v>3</v>
      </c>
      <c r="J18" s="118"/>
      <c r="K18" s="118"/>
    </row>
    <row r="19" spans="1:11" ht="12.75">
      <c r="A19" s="81" t="s">
        <v>82</v>
      </c>
      <c r="B19" s="36">
        <f>'WY 2016'!B28</f>
        <v>42480.4375</v>
      </c>
      <c r="C19" s="29">
        <f>'WY 2016'!C28</f>
        <v>20.743750000000002</v>
      </c>
      <c r="D19" s="30">
        <f>'WY 2016'!E28</f>
        <v>43.625</v>
      </c>
      <c r="E19" s="29">
        <f>'WY 2016'!F28</f>
        <v>3.843750000000001</v>
      </c>
      <c r="F19" s="31">
        <f>'WY 2016'!H28</f>
        <v>0.5821439402490781</v>
      </c>
      <c r="G19" s="29">
        <f>'WY 2016'!I28</f>
        <v>1.39375</v>
      </c>
      <c r="H19" s="29">
        <f>'WY 2016'!G28</f>
        <v>4.091683786216457</v>
      </c>
      <c r="I19" s="30">
        <v>6</v>
      </c>
      <c r="J19" s="118"/>
      <c r="K19" s="118"/>
    </row>
    <row r="20" spans="1:11" ht="12.75">
      <c r="A20" s="81" t="s">
        <v>84</v>
      </c>
      <c r="B20" s="36">
        <f>'WY 2017'!B28</f>
        <v>42833.5</v>
      </c>
      <c r="C20" s="29">
        <f>'WY 2017'!C28</f>
        <v>25.637500000000003</v>
      </c>
      <c r="D20" s="30">
        <f>'WY 2017'!E28</f>
        <v>55.75</v>
      </c>
      <c r="E20" s="29">
        <f>'WY 2017'!F28</f>
        <v>4.8625</v>
      </c>
      <c r="F20" s="31">
        <f>'WY 2017'!H28</f>
        <v>0.5493490196725874</v>
      </c>
      <c r="G20" s="29">
        <f>'WY 2017'!I28</f>
        <v>1.3275</v>
      </c>
      <c r="H20" s="29">
        <f>'WY 2017'!G28</f>
        <v>3.4999762226789017</v>
      </c>
      <c r="I20" s="30">
        <v>4</v>
      </c>
      <c r="J20" s="118"/>
      <c r="K20" s="118"/>
    </row>
    <row r="21" spans="1:11" ht="12.75">
      <c r="A21" s="81" t="s">
        <v>86</v>
      </c>
      <c r="B21" s="36">
        <v>43181.625</v>
      </c>
      <c r="C21" s="29">
        <v>15.687499999999998</v>
      </c>
      <c r="D21" s="30">
        <v>34.5625</v>
      </c>
      <c r="E21" s="29">
        <v>1.9437500000000003</v>
      </c>
      <c r="F21" s="31">
        <v>0.5086067884813479</v>
      </c>
      <c r="G21" s="29">
        <v>1.0137500000000002</v>
      </c>
      <c r="H21" s="29">
        <v>4.639254012484578</v>
      </c>
      <c r="I21" s="30">
        <v>8</v>
      </c>
      <c r="J21" s="118"/>
      <c r="K21" s="118"/>
    </row>
    <row r="22" spans="1:8" ht="12.75">
      <c r="A22" s="40"/>
      <c r="B22" s="41"/>
      <c r="C22" s="25"/>
      <c r="D22" s="25"/>
      <c r="E22" s="25"/>
      <c r="H22" s="25"/>
    </row>
    <row r="23" spans="1:9" ht="14.25" customHeight="1">
      <c r="A23" s="42" t="s">
        <v>20</v>
      </c>
      <c r="B23" s="43">
        <f>+B14</f>
        <v>40666.46666666667</v>
      </c>
      <c r="C23" s="27">
        <f>MAX(C9:C21)</f>
        <v>29.286666666666665</v>
      </c>
      <c r="D23" s="27">
        <f aca="true" t="shared" si="0" ref="D23:I23">MAX(D9:D21)</f>
        <v>55.75</v>
      </c>
      <c r="E23" s="27">
        <f t="shared" si="0"/>
        <v>6.5375</v>
      </c>
      <c r="F23" s="27">
        <f t="shared" si="0"/>
        <v>0.794036530073789</v>
      </c>
      <c r="G23" s="27">
        <f t="shared" si="0"/>
        <v>1.6546666666666665</v>
      </c>
      <c r="H23" s="27">
        <f t="shared" si="0"/>
        <v>5.287939431641421</v>
      </c>
      <c r="I23" s="27">
        <f t="shared" si="0"/>
        <v>12</v>
      </c>
    </row>
    <row r="24" spans="1:9" ht="12.75">
      <c r="A24" s="42" t="s">
        <v>21</v>
      </c>
      <c r="B24" s="43">
        <f>+B15</f>
        <v>40989.066666666666</v>
      </c>
      <c r="C24" s="27">
        <f>MIN(C9:C21)</f>
        <v>13.55333333333333</v>
      </c>
      <c r="D24" s="27">
        <f aca="true" t="shared" si="1" ref="D24:I24">MIN(D9:D21)</f>
        <v>32.266666666666666</v>
      </c>
      <c r="E24" s="27">
        <f>MIN(E9:E21)</f>
        <v>0.915373929235842</v>
      </c>
      <c r="F24" s="27">
        <f t="shared" si="1"/>
        <v>0.3467928105507144</v>
      </c>
      <c r="G24" s="27">
        <f t="shared" si="1"/>
        <v>0.6031895292437207</v>
      </c>
      <c r="H24" s="27">
        <f t="shared" si="1"/>
        <v>2.772112175247854</v>
      </c>
      <c r="I24" s="27">
        <f t="shared" si="1"/>
        <v>3</v>
      </c>
    </row>
    <row r="25" spans="1:9" ht="12.75">
      <c r="A25" s="56" t="s">
        <v>42</v>
      </c>
      <c r="B25" s="22">
        <v>43</v>
      </c>
      <c r="C25" s="27">
        <f>+C23-C24</f>
        <v>15.733333333333336</v>
      </c>
      <c r="D25" s="27">
        <f aca="true" t="shared" si="2" ref="D25:I25">+D23-D24</f>
        <v>23.483333333333334</v>
      </c>
      <c r="E25" s="27">
        <f t="shared" si="2"/>
        <v>5.622126070764158</v>
      </c>
      <c r="F25" s="27">
        <f t="shared" si="2"/>
        <v>0.4472437195230746</v>
      </c>
      <c r="G25" s="27">
        <f t="shared" si="2"/>
        <v>1.0514771374229457</v>
      </c>
      <c r="H25" s="27">
        <f t="shared" si="2"/>
        <v>2.515827256393567</v>
      </c>
      <c r="I25" s="27">
        <f t="shared" si="2"/>
        <v>9</v>
      </c>
    </row>
    <row r="26" spans="1:8" ht="12.75">
      <c r="A26" s="42"/>
      <c r="B26" s="27"/>
      <c r="C26" s="26"/>
      <c r="D26" s="26"/>
      <c r="E26" s="26"/>
      <c r="F26" s="26"/>
      <c r="G26" s="26"/>
      <c r="H26" s="26"/>
    </row>
    <row r="27" ht="12.75">
      <c r="A27" s="57" t="s">
        <v>38</v>
      </c>
    </row>
    <row r="31" ht="12.75">
      <c r="D31" s="59"/>
    </row>
    <row r="32" ht="12.75">
      <c r="F32" s="31"/>
    </row>
    <row r="33" ht="12.75">
      <c r="F33" s="31"/>
    </row>
    <row r="34" ht="12.75">
      <c r="A34" s="118"/>
    </row>
    <row r="36" ht="12.75">
      <c r="F36" s="31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0.28125" style="17" bestFit="1" customWidth="1"/>
    <col min="3" max="3" width="10.7109375" style="3" customWidth="1"/>
    <col min="4" max="4" width="10.7109375" style="2" customWidth="1"/>
    <col min="5" max="5" width="9.7109375" style="3" bestFit="1" customWidth="1"/>
    <col min="6" max="6" width="10.7109375" style="5" customWidth="1"/>
    <col min="7" max="7" width="13.7109375" style="5" customWidth="1"/>
    <col min="8" max="8" width="10.7109375" style="3" customWidth="1"/>
  </cols>
  <sheetData>
    <row r="1" ht="12.75">
      <c r="A1" s="1" t="s">
        <v>59</v>
      </c>
    </row>
    <row r="2" spans="1:7" ht="12.75">
      <c r="A2" s="1"/>
      <c r="G2" s="3" t="s">
        <v>62</v>
      </c>
    </row>
    <row r="3" spans="6:7" ht="12.75">
      <c r="F3" s="5" t="s">
        <v>0</v>
      </c>
      <c r="G3" s="3" t="s">
        <v>63</v>
      </c>
    </row>
    <row r="4" spans="5:8" ht="12.75">
      <c r="E4" s="3" t="s">
        <v>44</v>
      </c>
      <c r="F4" s="5" t="s">
        <v>2</v>
      </c>
      <c r="G4" s="3" t="s">
        <v>64</v>
      </c>
      <c r="H4" s="3" t="s">
        <v>3</v>
      </c>
    </row>
    <row r="5" spans="2:8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</row>
    <row r="6" spans="2:8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</row>
    <row r="7" spans="1:8" ht="12.75">
      <c r="A7" t="s">
        <v>22</v>
      </c>
      <c r="B7" s="17">
        <v>40685</v>
      </c>
      <c r="C7" s="3">
        <v>33.7</v>
      </c>
      <c r="D7" s="2">
        <v>33</v>
      </c>
      <c r="E7" s="3">
        <v>1.3999999999999986</v>
      </c>
      <c r="F7" s="5">
        <f>(C7+E7)/D7</f>
        <v>1.0636363636363637</v>
      </c>
      <c r="G7" s="2">
        <v>1.7400000000000002</v>
      </c>
      <c r="H7" s="3">
        <v>6.778787878787878</v>
      </c>
    </row>
    <row r="8" spans="1:8" ht="12.75">
      <c r="A8" t="s">
        <v>23</v>
      </c>
      <c r="B8" s="17">
        <v>40667</v>
      </c>
      <c r="C8" s="3">
        <v>16.9</v>
      </c>
      <c r="D8" s="2">
        <v>35</v>
      </c>
      <c r="E8" s="3">
        <v>2.1000000000000014</v>
      </c>
      <c r="F8" s="5">
        <f>(C8+E8)/D8</f>
        <v>0.5428571428571428</v>
      </c>
      <c r="G8" s="3">
        <v>1.28</v>
      </c>
      <c r="H8" s="3">
        <v>4.079999999999999</v>
      </c>
    </row>
    <row r="9" spans="1:8" ht="12.75">
      <c r="A9" s="83" t="s">
        <v>73</v>
      </c>
      <c r="B9" s="17">
        <v>40667</v>
      </c>
      <c r="C9" s="3">
        <v>32.2</v>
      </c>
      <c r="D9" s="21">
        <v>39</v>
      </c>
      <c r="E9" s="3">
        <v>3.9</v>
      </c>
      <c r="F9" s="5">
        <f>(C9+E9)/D9</f>
        <v>0.9256410256410257</v>
      </c>
      <c r="G9" s="5">
        <v>2</v>
      </c>
      <c r="H9" s="3">
        <v>5.8</v>
      </c>
    </row>
    <row r="10" spans="1:8" ht="12.75">
      <c r="A10" s="68" t="s">
        <v>24</v>
      </c>
      <c r="B10" s="17">
        <v>40668</v>
      </c>
      <c r="C10" s="3">
        <v>25.1</v>
      </c>
      <c r="D10" s="2">
        <v>38</v>
      </c>
      <c r="E10" s="3">
        <v>4.199999999999999</v>
      </c>
      <c r="F10" s="5">
        <f>(C10+E10)/D10</f>
        <v>0.7710526315789474</v>
      </c>
      <c r="G10" s="3">
        <v>1.7400000000000002</v>
      </c>
      <c r="H10" s="3">
        <v>3.7710526315789483</v>
      </c>
    </row>
    <row r="11" spans="1:8" ht="12.75">
      <c r="A11" s="68" t="s">
        <v>25</v>
      </c>
      <c r="B11" s="45">
        <v>40632</v>
      </c>
      <c r="C11" s="18">
        <v>13.6</v>
      </c>
      <c r="D11" s="46">
        <v>62</v>
      </c>
      <c r="E11" s="18">
        <v>6.100000000000001</v>
      </c>
      <c r="F11" s="5">
        <f>(C11+E11)/D11</f>
        <v>0.31774193548387103</v>
      </c>
      <c r="G11" s="5">
        <v>1.4</v>
      </c>
      <c r="H11" s="18">
        <v>1.9903225806451614</v>
      </c>
    </row>
    <row r="12" spans="2:8" ht="12.75">
      <c r="B12" s="45"/>
      <c r="C12" s="18"/>
      <c r="D12" s="46"/>
      <c r="E12" s="18"/>
      <c r="H12" s="18"/>
    </row>
    <row r="13" spans="1:8" ht="12.75">
      <c r="A13" t="s">
        <v>26</v>
      </c>
      <c r="B13" s="17">
        <v>40661</v>
      </c>
      <c r="C13" s="3">
        <v>14.4</v>
      </c>
      <c r="D13" s="2">
        <v>33</v>
      </c>
      <c r="E13" s="3">
        <v>1.4</v>
      </c>
      <c r="F13" s="5">
        <f>(C13+E13)/D13</f>
        <v>0.4787878787878788</v>
      </c>
      <c r="G13" s="5">
        <v>1</v>
      </c>
      <c r="H13" s="3">
        <v>4</v>
      </c>
    </row>
    <row r="14" spans="1:8" ht="12.75">
      <c r="A14" s="68" t="s">
        <v>27</v>
      </c>
      <c r="B14" s="17">
        <v>40689</v>
      </c>
      <c r="C14" s="3">
        <v>56.3</v>
      </c>
      <c r="D14" s="2">
        <v>35</v>
      </c>
      <c r="E14" s="3">
        <v>1</v>
      </c>
      <c r="F14" s="5">
        <f>(C14+E14)/D14</f>
        <v>1.637142857142857</v>
      </c>
      <c r="G14" s="2">
        <v>2.44</v>
      </c>
      <c r="H14" s="3">
        <v>7.865714285714287</v>
      </c>
    </row>
    <row r="15" spans="1:8" ht="12.75">
      <c r="A15" t="s">
        <v>28</v>
      </c>
      <c r="B15" s="17">
        <v>40633</v>
      </c>
      <c r="C15" s="3">
        <v>22.8</v>
      </c>
      <c r="D15" s="2">
        <v>62</v>
      </c>
      <c r="E15" s="3">
        <v>9</v>
      </c>
      <c r="F15" s="5">
        <f>(C15+E15)/D15</f>
        <v>0.5129032258064516</v>
      </c>
      <c r="G15" s="2">
        <v>1.7799999999999998</v>
      </c>
      <c r="H15" s="3">
        <v>4.532258064516131</v>
      </c>
    </row>
    <row r="16" spans="1:8" ht="12.75">
      <c r="A16" s="68" t="s">
        <v>29</v>
      </c>
      <c r="B16" s="17">
        <v>40667</v>
      </c>
      <c r="C16" s="3">
        <v>25</v>
      </c>
      <c r="D16" s="2">
        <v>37</v>
      </c>
      <c r="E16" s="3">
        <v>2.6999999999999993</v>
      </c>
      <c r="F16" s="5">
        <f>(C16+E16)/D16</f>
        <v>0.7486486486486487</v>
      </c>
      <c r="G16" s="2">
        <v>1.5399999999999998</v>
      </c>
      <c r="H16" s="3">
        <v>4.108108108108108</v>
      </c>
    </row>
    <row r="17" spans="2:8" ht="12.75">
      <c r="B17" s="45"/>
      <c r="C17" s="18"/>
      <c r="D17" s="46"/>
      <c r="E17" s="18"/>
      <c r="H17" s="18"/>
    </row>
    <row r="18" spans="1:8" ht="12.75">
      <c r="A18" t="s">
        <v>30</v>
      </c>
      <c r="B18" s="17">
        <v>40668</v>
      </c>
      <c r="C18" s="3">
        <v>21.9</v>
      </c>
      <c r="D18" s="2">
        <v>44</v>
      </c>
      <c r="E18" s="3">
        <v>3.099999999999998</v>
      </c>
      <c r="F18" s="5">
        <f>(C18+E18)/D18</f>
        <v>0.5681818181818181</v>
      </c>
      <c r="G18" s="5">
        <v>1.2</v>
      </c>
      <c r="H18" s="3">
        <v>4.241025641025641</v>
      </c>
    </row>
    <row r="19" spans="1:8" ht="12.75">
      <c r="A19" t="s">
        <v>31</v>
      </c>
      <c r="B19" s="17">
        <v>40668</v>
      </c>
      <c r="C19" s="3">
        <v>31.8</v>
      </c>
      <c r="D19" s="2">
        <v>52</v>
      </c>
      <c r="E19" s="3">
        <v>5.699999999999996</v>
      </c>
      <c r="F19" s="5">
        <f>(C19+E19)/D19</f>
        <v>0.7211538461538461</v>
      </c>
      <c r="G19" s="2">
        <v>1.3800000000000003</v>
      </c>
      <c r="H19" s="3">
        <v>5.262264150943395</v>
      </c>
    </row>
    <row r="20" spans="1:8" ht="12.75">
      <c r="A20" t="s">
        <v>32</v>
      </c>
      <c r="B20" s="45">
        <v>40689</v>
      </c>
      <c r="C20" s="18">
        <v>34.8</v>
      </c>
      <c r="D20" s="46">
        <v>35</v>
      </c>
      <c r="E20" s="18">
        <v>2</v>
      </c>
      <c r="F20" s="5">
        <f>(C20+E20)/D20</f>
        <v>1.0514285714285714</v>
      </c>
      <c r="G20" s="5">
        <v>1.4600000000000002</v>
      </c>
      <c r="H20" s="18">
        <v>8.402857142857144</v>
      </c>
    </row>
    <row r="21" spans="1:8" ht="12.75">
      <c r="A21" t="s">
        <v>33</v>
      </c>
      <c r="B21" s="17">
        <v>40667</v>
      </c>
      <c r="C21" s="3">
        <v>27.1</v>
      </c>
      <c r="D21" s="2">
        <v>43</v>
      </c>
      <c r="E21" s="3">
        <v>3.8000000000000007</v>
      </c>
      <c r="F21" s="5">
        <f>(C21+E21)/D21</f>
        <v>0.7186046511627907</v>
      </c>
      <c r="G21" s="2">
        <v>2.4</v>
      </c>
      <c r="H21" s="3">
        <v>5.441860465116279</v>
      </c>
    </row>
    <row r="23" spans="1:8" ht="12.75">
      <c r="A23" t="s">
        <v>34</v>
      </c>
      <c r="B23" s="17">
        <v>40669</v>
      </c>
      <c r="C23" s="3">
        <v>51.6</v>
      </c>
      <c r="D23" s="2">
        <v>52</v>
      </c>
      <c r="E23" s="3">
        <v>5.299999999999997</v>
      </c>
      <c r="F23" s="5">
        <f>(C23+E23)/D23</f>
        <v>1.0942307692307691</v>
      </c>
      <c r="G23" s="2">
        <v>1.94</v>
      </c>
      <c r="H23" s="3">
        <v>7.26923076923077</v>
      </c>
    </row>
    <row r="25" spans="1:8" ht="12.75">
      <c r="A25" s="11" t="s">
        <v>35</v>
      </c>
      <c r="B25" s="32">
        <v>40667</v>
      </c>
      <c r="C25" s="7">
        <v>27.1</v>
      </c>
      <c r="D25" s="6">
        <v>41</v>
      </c>
      <c r="E25" s="7">
        <v>4</v>
      </c>
      <c r="F25" s="9">
        <f>(C25+E25)/D25</f>
        <v>0.7585365853658537</v>
      </c>
      <c r="G25" s="6">
        <v>1.52</v>
      </c>
      <c r="H25" s="9">
        <v>5.7756097560975626</v>
      </c>
    </row>
    <row r="26" spans="1:4" ht="12.75">
      <c r="A26" s="19"/>
      <c r="D26" s="4"/>
    </row>
    <row r="27" spans="1:8" ht="12.75">
      <c r="A27" s="56" t="s">
        <v>9</v>
      </c>
      <c r="B27" s="62">
        <f aca="true" t="shared" si="0" ref="B27:H27">+AVERAGE(B7:B25)</f>
        <v>40666.46666666667</v>
      </c>
      <c r="C27" s="63">
        <f t="shared" si="0"/>
        <v>28.953333333333337</v>
      </c>
      <c r="D27" s="64">
        <f t="shared" si="0"/>
        <v>42.733333333333334</v>
      </c>
      <c r="E27" s="63">
        <f t="shared" si="0"/>
        <v>3.7133333333333325</v>
      </c>
      <c r="F27" s="65">
        <f t="shared" si="0"/>
        <v>0.794036530073789</v>
      </c>
      <c r="G27" s="65">
        <f>+AVERAGE(G7:G25)</f>
        <v>1.6546666666666665</v>
      </c>
      <c r="H27" s="63">
        <f t="shared" si="0"/>
        <v>5.287939431641421</v>
      </c>
    </row>
    <row r="28" spans="1:8" ht="12.75">
      <c r="A28" s="12" t="s">
        <v>20</v>
      </c>
      <c r="B28" s="13">
        <f aca="true" t="shared" si="1" ref="B28:H28">MAX(B7:B25)</f>
        <v>40689</v>
      </c>
      <c r="C28" s="14">
        <f t="shared" si="1"/>
        <v>56.3</v>
      </c>
      <c r="D28" s="20">
        <f t="shared" si="1"/>
        <v>62</v>
      </c>
      <c r="E28" s="14">
        <f t="shared" si="1"/>
        <v>9</v>
      </c>
      <c r="F28" s="15">
        <f t="shared" si="1"/>
        <v>1.637142857142857</v>
      </c>
      <c r="G28" s="15">
        <f>MAX(G7:G25)</f>
        <v>2.44</v>
      </c>
      <c r="H28" s="14">
        <f t="shared" si="1"/>
        <v>8.402857142857144</v>
      </c>
    </row>
    <row r="29" spans="1:8" ht="12.75">
      <c r="A29" s="12" t="s">
        <v>21</v>
      </c>
      <c r="B29" s="16">
        <f aca="true" t="shared" si="2" ref="B29:H29">MIN(B7:B25)</f>
        <v>40632</v>
      </c>
      <c r="C29" s="14">
        <f t="shared" si="2"/>
        <v>13.6</v>
      </c>
      <c r="D29" s="20">
        <f t="shared" si="2"/>
        <v>33</v>
      </c>
      <c r="E29" s="14">
        <f t="shared" si="2"/>
        <v>1</v>
      </c>
      <c r="F29" s="15">
        <f t="shared" si="2"/>
        <v>0.31774193548387103</v>
      </c>
      <c r="G29" s="15">
        <f>MIN(G7:G25)</f>
        <v>1</v>
      </c>
      <c r="H29" s="14">
        <f t="shared" si="2"/>
        <v>1.9903225806451614</v>
      </c>
    </row>
    <row r="30" spans="1:8" ht="12.75">
      <c r="A30" s="12" t="s">
        <v>42</v>
      </c>
      <c r="B30" s="20">
        <v>58</v>
      </c>
      <c r="C30" s="14">
        <f aca="true" t="shared" si="3" ref="C30:H30">+C28-C29</f>
        <v>42.699999999999996</v>
      </c>
      <c r="D30" s="20">
        <f t="shared" si="3"/>
        <v>29</v>
      </c>
      <c r="E30" s="14">
        <f t="shared" si="3"/>
        <v>8</v>
      </c>
      <c r="F30" s="15">
        <f t="shared" si="3"/>
        <v>1.319400921658986</v>
      </c>
      <c r="G30" s="15">
        <f t="shared" si="3"/>
        <v>1.44</v>
      </c>
      <c r="H30" s="14">
        <f t="shared" si="3"/>
        <v>6.412534562211983</v>
      </c>
    </row>
    <row r="31" spans="1:8" ht="12.75">
      <c r="A31" s="12"/>
      <c r="B31" s="20"/>
      <c r="C31" s="15"/>
      <c r="D31" s="15"/>
      <c r="E31" s="15"/>
      <c r="F31" s="15"/>
      <c r="G31" s="15"/>
      <c r="H31" s="14"/>
    </row>
    <row r="32" spans="1:8" ht="12.75">
      <c r="A32" s="57" t="s">
        <v>38</v>
      </c>
      <c r="C32" s="15"/>
      <c r="D32" s="15"/>
      <c r="E32" s="15"/>
      <c r="F32" s="15"/>
      <c r="G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G34" s="15"/>
      <c r="H34" s="15"/>
    </row>
    <row r="35" spans="1:8" ht="12.75">
      <c r="A35" s="12"/>
      <c r="B35" s="2"/>
      <c r="C35" s="14"/>
      <c r="D35" s="14"/>
      <c r="E35" s="14"/>
      <c r="F35" s="14"/>
      <c r="G35" s="14"/>
      <c r="H35" s="14"/>
    </row>
    <row r="36" spans="1:8" ht="12.75">
      <c r="A36" s="12"/>
      <c r="B36" s="2"/>
      <c r="C36" s="15"/>
      <c r="D36" s="15"/>
      <c r="E36" s="15"/>
      <c r="F36" s="15"/>
      <c r="G36" s="15"/>
      <c r="H36" s="15"/>
    </row>
    <row r="37" spans="1:8" ht="12.75">
      <c r="A37" s="12"/>
      <c r="B37" s="2"/>
      <c r="C37" s="48"/>
      <c r="D37" s="48"/>
      <c r="E37" s="48"/>
      <c r="F37" s="48"/>
      <c r="G37" s="48"/>
      <c r="H37" s="48"/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0.7109375" style="17" customWidth="1"/>
    <col min="3" max="3" width="10.7109375" style="3" customWidth="1"/>
    <col min="4" max="4" width="10.7109375" style="2" customWidth="1"/>
    <col min="5" max="5" width="10.7109375" style="3" customWidth="1"/>
    <col min="6" max="6" width="10.7109375" style="5" customWidth="1"/>
    <col min="7" max="7" width="13.7109375" style="5" customWidth="1"/>
    <col min="8" max="8" width="10.7109375" style="3" customWidth="1"/>
  </cols>
  <sheetData>
    <row r="1" ht="12.75">
      <c r="A1" s="1" t="s">
        <v>58</v>
      </c>
    </row>
    <row r="2" spans="1:7" ht="12.75">
      <c r="A2" s="1"/>
      <c r="G2" s="3" t="s">
        <v>62</v>
      </c>
    </row>
    <row r="3" spans="6:7" ht="12.75">
      <c r="F3" s="5" t="s">
        <v>0</v>
      </c>
      <c r="G3" s="3" t="s">
        <v>63</v>
      </c>
    </row>
    <row r="4" spans="5:8" ht="12.75">
      <c r="E4" s="3" t="s">
        <v>44</v>
      </c>
      <c r="F4" s="5" t="s">
        <v>2</v>
      </c>
      <c r="G4" s="3" t="s">
        <v>64</v>
      </c>
      <c r="H4" s="3" t="s">
        <v>3</v>
      </c>
    </row>
    <row r="5" spans="2:8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</row>
    <row r="6" spans="2:8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</row>
    <row r="7" spans="1:8" ht="12.75">
      <c r="A7" t="s">
        <v>22</v>
      </c>
      <c r="B7" s="17">
        <v>40276</v>
      </c>
      <c r="C7" s="3">
        <v>24.2</v>
      </c>
      <c r="D7" s="2">
        <v>54</v>
      </c>
      <c r="E7" s="3">
        <v>3.7</v>
      </c>
      <c r="F7" s="5">
        <f>(C7+E7)/D7</f>
        <v>0.5166666666666666</v>
      </c>
      <c r="G7" s="2">
        <v>1.6199999999999997</v>
      </c>
      <c r="H7" s="3">
        <v>1.5092592592592593</v>
      </c>
    </row>
    <row r="8" spans="1:8" ht="12.75">
      <c r="A8" t="s">
        <v>23</v>
      </c>
      <c r="B8" s="17">
        <v>40279</v>
      </c>
      <c r="C8" s="3">
        <v>14.7</v>
      </c>
      <c r="D8" s="2">
        <v>45</v>
      </c>
      <c r="E8" s="3">
        <v>2.6</v>
      </c>
      <c r="F8" s="5">
        <f>(C8+E8)/D8</f>
        <v>0.3844444444444445</v>
      </c>
      <c r="G8" s="3">
        <v>1.1</v>
      </c>
      <c r="H8" s="3">
        <v>1.1133333333333333</v>
      </c>
    </row>
    <row r="9" spans="1:8" ht="12.75">
      <c r="A9" s="83" t="s">
        <v>73</v>
      </c>
      <c r="B9" s="17">
        <v>40253</v>
      </c>
      <c r="C9" s="3">
        <v>29.4</v>
      </c>
      <c r="D9" s="2">
        <v>77</v>
      </c>
      <c r="E9" s="3">
        <v>4.4</v>
      </c>
      <c r="F9" s="5">
        <f>(C9+E9)/D9</f>
        <v>0.43896103896103894</v>
      </c>
      <c r="G9" s="3">
        <v>1.6</v>
      </c>
      <c r="H9" s="3">
        <v>1.7</v>
      </c>
    </row>
    <row r="10" spans="1:8" ht="12.75">
      <c r="A10" s="68" t="s">
        <v>24</v>
      </c>
      <c r="B10" s="17">
        <v>40276</v>
      </c>
      <c r="C10" s="3">
        <v>22.6</v>
      </c>
      <c r="D10" s="2">
        <v>43</v>
      </c>
      <c r="E10" s="3">
        <v>3.2</v>
      </c>
      <c r="F10" s="5">
        <f>(C10+E10)/D10</f>
        <v>0.6</v>
      </c>
      <c r="G10" s="3">
        <v>1.2400000000000002</v>
      </c>
      <c r="H10" s="3">
        <v>-0.09534883720930232</v>
      </c>
    </row>
    <row r="11" spans="1:8" ht="12.75">
      <c r="A11" s="68" t="s">
        <v>25</v>
      </c>
      <c r="B11" s="45">
        <v>40273</v>
      </c>
      <c r="C11" s="18">
        <v>16.7</v>
      </c>
      <c r="D11" s="46">
        <v>41</v>
      </c>
      <c r="E11" s="18">
        <v>2.8</v>
      </c>
      <c r="F11" s="5">
        <f>(C11+E11)/D11</f>
        <v>0.47560975609756095</v>
      </c>
      <c r="G11" s="5">
        <v>1.1999999999999997</v>
      </c>
      <c r="H11" s="18">
        <v>1.3142857142857143</v>
      </c>
    </row>
    <row r="12" spans="2:8" ht="12.75">
      <c r="B12" s="45"/>
      <c r="C12" s="18"/>
      <c r="D12" s="46"/>
      <c r="E12" s="18"/>
      <c r="H12" s="18"/>
    </row>
    <row r="13" spans="1:8" ht="12.75">
      <c r="A13" t="s">
        <v>26</v>
      </c>
      <c r="B13" s="17">
        <v>40278</v>
      </c>
      <c r="C13" s="3">
        <v>10.8</v>
      </c>
      <c r="D13" s="2">
        <v>41</v>
      </c>
      <c r="E13" s="3">
        <v>2.4</v>
      </c>
      <c r="F13" s="5">
        <f>(C13+E13)/D13</f>
        <v>0.32195121951219513</v>
      </c>
      <c r="G13" s="2">
        <v>0.6199999999999999</v>
      </c>
      <c r="H13" s="3">
        <v>3.09047619047619</v>
      </c>
    </row>
    <row r="14" spans="1:8" ht="12.75">
      <c r="A14" s="68" t="s">
        <v>27</v>
      </c>
      <c r="B14" s="17">
        <v>40277</v>
      </c>
      <c r="C14" s="3">
        <v>36.1</v>
      </c>
      <c r="D14" s="2">
        <v>59</v>
      </c>
      <c r="E14" s="3">
        <v>7.1</v>
      </c>
      <c r="F14" s="5">
        <f>(C14+E14)/D14</f>
        <v>0.7322033898305085</v>
      </c>
      <c r="G14" s="2">
        <v>1.8399999999999999</v>
      </c>
      <c r="H14" s="3">
        <v>2.78</v>
      </c>
    </row>
    <row r="15" spans="1:8" ht="12.75">
      <c r="A15" t="s">
        <v>28</v>
      </c>
      <c r="B15" s="17">
        <v>40278</v>
      </c>
      <c r="C15" s="3">
        <v>20.3</v>
      </c>
      <c r="D15" s="2">
        <v>38</v>
      </c>
      <c r="E15" s="3">
        <v>3</v>
      </c>
      <c r="F15" s="5">
        <f>(C15+E15)/D15</f>
        <v>0.6131578947368421</v>
      </c>
      <c r="G15" s="5">
        <v>1.1</v>
      </c>
      <c r="H15" s="3">
        <v>4.989743589743588</v>
      </c>
    </row>
    <row r="16" spans="1:8" ht="12.75">
      <c r="A16" s="68" t="s">
        <v>29</v>
      </c>
      <c r="B16" s="17">
        <v>40277</v>
      </c>
      <c r="C16" s="3">
        <v>16.5</v>
      </c>
      <c r="D16" s="2">
        <v>49</v>
      </c>
      <c r="E16" s="3">
        <v>5</v>
      </c>
      <c r="F16" s="5">
        <f>(C16+E16)/D16</f>
        <v>0.4387755102040816</v>
      </c>
      <c r="G16" s="2">
        <v>1.06</v>
      </c>
      <c r="H16" s="3">
        <v>1.48</v>
      </c>
    </row>
    <row r="17" spans="2:8" ht="12.75">
      <c r="B17" s="45"/>
      <c r="C17" s="18"/>
      <c r="D17" s="46"/>
      <c r="E17" s="18"/>
      <c r="H17" s="18"/>
    </row>
    <row r="18" spans="1:8" ht="12.75">
      <c r="A18" t="s">
        <v>30</v>
      </c>
      <c r="B18" s="17">
        <v>40302</v>
      </c>
      <c r="C18" s="3">
        <v>14.7</v>
      </c>
      <c r="D18" s="2">
        <v>31</v>
      </c>
      <c r="E18" s="3">
        <v>1.8</v>
      </c>
      <c r="F18" s="5">
        <f>(C18+E18)/D18</f>
        <v>0.532258064516129</v>
      </c>
      <c r="G18" s="5">
        <v>1.28</v>
      </c>
      <c r="H18" s="3">
        <v>3.253333333333333</v>
      </c>
    </row>
    <row r="19" spans="1:8" ht="12.75">
      <c r="A19" t="s">
        <v>31</v>
      </c>
      <c r="B19" s="17">
        <v>40277</v>
      </c>
      <c r="C19" s="3">
        <v>12.8</v>
      </c>
      <c r="D19" s="2">
        <v>50</v>
      </c>
      <c r="E19" s="3">
        <v>6</v>
      </c>
      <c r="F19" s="5">
        <f>(C19+E19)/D19</f>
        <v>0.376</v>
      </c>
      <c r="G19" s="5">
        <v>1.1</v>
      </c>
      <c r="H19" s="3">
        <v>1.2627450980392154</v>
      </c>
    </row>
    <row r="20" spans="1:8" ht="12.75">
      <c r="A20" t="s">
        <v>32</v>
      </c>
      <c r="B20" s="45">
        <v>40314</v>
      </c>
      <c r="C20" s="18">
        <v>24.5</v>
      </c>
      <c r="D20" s="46">
        <v>23</v>
      </c>
      <c r="E20" s="18">
        <v>0.6000000000000014</v>
      </c>
      <c r="F20" s="5">
        <f>(C20+E20)/D20</f>
        <v>1.091304347826087</v>
      </c>
      <c r="G20" s="5">
        <v>1.6199999999999999</v>
      </c>
      <c r="H20" s="18">
        <v>6.558333333333333</v>
      </c>
    </row>
    <row r="21" spans="1:8" ht="12.75">
      <c r="A21" t="s">
        <v>33</v>
      </c>
      <c r="B21" s="17">
        <v>40314</v>
      </c>
      <c r="C21" s="3">
        <v>14.4</v>
      </c>
      <c r="D21" s="2">
        <v>21</v>
      </c>
      <c r="E21" s="3">
        <v>0.5</v>
      </c>
      <c r="F21" s="5">
        <f>(C21+E21)/D21</f>
        <v>0.7095238095238096</v>
      </c>
      <c r="G21" s="2">
        <v>1.1600000000000001</v>
      </c>
      <c r="H21" s="3">
        <v>6.604545454545454</v>
      </c>
    </row>
    <row r="23" spans="1:8" ht="12.75">
      <c r="A23" t="s">
        <v>34</v>
      </c>
      <c r="B23" s="17">
        <v>40314</v>
      </c>
      <c r="C23" s="3">
        <v>19.2</v>
      </c>
      <c r="D23" s="2">
        <v>22</v>
      </c>
      <c r="E23" s="3">
        <v>2.1</v>
      </c>
      <c r="F23" s="5">
        <f>(C23+E23)/D23</f>
        <v>0.9681818181818183</v>
      </c>
      <c r="G23" s="2">
        <v>1.3399999999999999</v>
      </c>
      <c r="H23" s="3">
        <v>7.934782608695652</v>
      </c>
    </row>
    <row r="25" spans="1:8" ht="12.75">
      <c r="A25" t="s">
        <v>35</v>
      </c>
      <c r="B25" s="32">
        <v>40277</v>
      </c>
      <c r="C25" s="7">
        <v>16.9</v>
      </c>
      <c r="D25" s="6">
        <v>51</v>
      </c>
      <c r="E25" s="7">
        <v>5</v>
      </c>
      <c r="F25" s="9">
        <f>(C25+E25)/D25</f>
        <v>0.4294117647058823</v>
      </c>
      <c r="G25" s="6">
        <v>0.9199999999999999</v>
      </c>
      <c r="H25" s="9">
        <v>2.9211538461538464</v>
      </c>
    </row>
    <row r="26" spans="1:8" ht="12.75">
      <c r="A26" s="19"/>
      <c r="B26" s="47"/>
      <c r="C26" s="5"/>
      <c r="D26" s="5"/>
      <c r="E26" s="5"/>
      <c r="H26" s="5"/>
    </row>
    <row r="27" spans="1:8" ht="12.75">
      <c r="A27" s="56" t="s">
        <v>9</v>
      </c>
      <c r="B27" s="62">
        <f aca="true" t="shared" si="0" ref="B27:H27">+AVERAGE(B7:B25)</f>
        <v>40284.333333333336</v>
      </c>
      <c r="C27" s="63">
        <f t="shared" si="0"/>
        <v>19.586666666666662</v>
      </c>
      <c r="D27" s="64">
        <f t="shared" si="0"/>
        <v>43</v>
      </c>
      <c r="E27" s="63">
        <f t="shared" si="0"/>
        <v>3.3466666666666667</v>
      </c>
      <c r="F27" s="65">
        <f t="shared" si="0"/>
        <v>0.5752299816804709</v>
      </c>
      <c r="G27" s="65">
        <f>+AVERAGE(G7:G25)</f>
        <v>1.2533333333333332</v>
      </c>
      <c r="H27" s="63">
        <f t="shared" si="0"/>
        <v>3.094442861599308</v>
      </c>
    </row>
    <row r="28" spans="1:8" ht="12.75">
      <c r="A28" s="42" t="s">
        <v>20</v>
      </c>
      <c r="B28" s="43">
        <f aca="true" t="shared" si="1" ref="B28:H28">MAX(B7:B25)</f>
        <v>40314</v>
      </c>
      <c r="C28" s="27">
        <f t="shared" si="1"/>
        <v>36.1</v>
      </c>
      <c r="D28" s="22">
        <f t="shared" si="1"/>
        <v>77</v>
      </c>
      <c r="E28" s="27">
        <f t="shared" si="1"/>
        <v>7.1</v>
      </c>
      <c r="F28" s="26">
        <f t="shared" si="1"/>
        <v>1.091304347826087</v>
      </c>
      <c r="G28" s="26">
        <f>MAX(G7:G25)</f>
        <v>1.8399999999999999</v>
      </c>
      <c r="H28" s="27">
        <f t="shared" si="1"/>
        <v>7.934782608695652</v>
      </c>
    </row>
    <row r="29" spans="1:8" ht="12.75">
      <c r="A29" s="42" t="s">
        <v>21</v>
      </c>
      <c r="B29" s="44">
        <f aca="true" t="shared" si="2" ref="B29:H29">MIN(B7:B25)</f>
        <v>40253</v>
      </c>
      <c r="C29" s="27">
        <f t="shared" si="2"/>
        <v>10.8</v>
      </c>
      <c r="D29" s="22">
        <f t="shared" si="2"/>
        <v>21</v>
      </c>
      <c r="E29" s="27">
        <f t="shared" si="2"/>
        <v>0.5</v>
      </c>
      <c r="F29" s="26">
        <f t="shared" si="2"/>
        <v>0.32195121951219513</v>
      </c>
      <c r="G29" s="26">
        <f>MIN(G7:G25)</f>
        <v>0.6199999999999999</v>
      </c>
      <c r="H29" s="27">
        <f t="shared" si="2"/>
        <v>-0.09534883720930232</v>
      </c>
    </row>
    <row r="30" spans="1:8" ht="12.75">
      <c r="A30" s="56" t="s">
        <v>42</v>
      </c>
      <c r="B30" s="22">
        <v>41</v>
      </c>
      <c r="C30" s="27">
        <f aca="true" t="shared" si="3" ref="C30:H30">+C28-C29</f>
        <v>25.3</v>
      </c>
      <c r="D30" s="22">
        <f t="shared" si="3"/>
        <v>56</v>
      </c>
      <c r="E30" s="27">
        <f t="shared" si="3"/>
        <v>6.6</v>
      </c>
      <c r="F30" s="26">
        <f t="shared" si="3"/>
        <v>0.7693531283138919</v>
      </c>
      <c r="G30" s="26">
        <f t="shared" si="3"/>
        <v>1.22</v>
      </c>
      <c r="H30" s="27">
        <f t="shared" si="3"/>
        <v>8.030131445904955</v>
      </c>
    </row>
    <row r="31" spans="1:8" ht="12.75">
      <c r="A31" s="12"/>
      <c r="B31" s="20"/>
      <c r="C31" s="15"/>
      <c r="D31" s="15"/>
      <c r="E31" s="15"/>
      <c r="F31" s="15"/>
      <c r="G31" s="15"/>
      <c r="H31" s="14"/>
    </row>
    <row r="32" spans="1:8" ht="12.75">
      <c r="A32" s="57" t="s">
        <v>38</v>
      </c>
      <c r="C32" s="15"/>
      <c r="D32" s="15"/>
      <c r="E32" s="15"/>
      <c r="F32" s="15"/>
      <c r="G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G34" s="15"/>
      <c r="H34" s="15"/>
    </row>
    <row r="35" spans="1:8" ht="12.75">
      <c r="A35" s="12"/>
      <c r="B35" s="2"/>
      <c r="C35" s="14"/>
      <c r="D35" s="14"/>
      <c r="E35" s="14"/>
      <c r="F35" s="14"/>
      <c r="G35" s="14"/>
      <c r="H35" s="14"/>
    </row>
    <row r="36" spans="1:8" ht="12.75">
      <c r="A36" s="12"/>
      <c r="B36" s="2"/>
      <c r="C36" s="15"/>
      <c r="D36" s="15"/>
      <c r="E36" s="15"/>
      <c r="F36" s="15"/>
      <c r="G36" s="15"/>
      <c r="H36" s="15"/>
    </row>
    <row r="37" spans="1:8" ht="12.75">
      <c r="A37" s="12"/>
      <c r="B37" s="2"/>
      <c r="C37" s="48"/>
      <c r="D37" s="48"/>
      <c r="E37" s="48"/>
      <c r="F37" s="48"/>
      <c r="G37" s="48"/>
      <c r="H37" s="48"/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0.7109375" style="17" customWidth="1"/>
    <col min="3" max="3" width="10.7109375" style="3" customWidth="1"/>
    <col min="4" max="4" width="10.7109375" style="2" customWidth="1"/>
    <col min="5" max="5" width="10.7109375" style="3" customWidth="1"/>
    <col min="6" max="6" width="10.7109375" style="5" customWidth="1"/>
    <col min="7" max="7" width="13.7109375" style="5" customWidth="1"/>
    <col min="8" max="8" width="10.7109375" style="3" customWidth="1"/>
  </cols>
  <sheetData>
    <row r="1" ht="12.75">
      <c r="A1" s="1" t="s">
        <v>57</v>
      </c>
    </row>
    <row r="2" spans="1:7" ht="12.75">
      <c r="A2" s="1"/>
      <c r="G2" s="3" t="s">
        <v>62</v>
      </c>
    </row>
    <row r="3" spans="6:7" ht="12.75">
      <c r="F3" s="5" t="s">
        <v>0</v>
      </c>
      <c r="G3" s="3" t="s">
        <v>63</v>
      </c>
    </row>
    <row r="4" spans="5:8" ht="12.75">
      <c r="E4" s="3" t="s">
        <v>44</v>
      </c>
      <c r="F4" s="5" t="s">
        <v>2</v>
      </c>
      <c r="G4" s="3" t="s">
        <v>64</v>
      </c>
      <c r="H4" s="3" t="s">
        <v>3</v>
      </c>
    </row>
    <row r="5" spans="2:8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</row>
    <row r="6" spans="2:8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</row>
    <row r="7" spans="1:8" ht="12.75">
      <c r="A7" t="s">
        <v>22</v>
      </c>
      <c r="B7" s="17">
        <v>39922</v>
      </c>
      <c r="C7" s="3">
        <v>27.5</v>
      </c>
      <c r="D7" s="2">
        <v>37</v>
      </c>
      <c r="E7" s="3">
        <v>1.8</v>
      </c>
      <c r="F7" s="5">
        <f>(C7+E7)/D7</f>
        <v>0.7918918918918919</v>
      </c>
      <c r="G7" s="2">
        <v>1.3400000000000003</v>
      </c>
      <c r="H7" s="3">
        <v>4.25</v>
      </c>
    </row>
    <row r="8" spans="1:8" ht="12.75">
      <c r="A8" t="s">
        <v>23</v>
      </c>
      <c r="B8" s="17">
        <v>39924</v>
      </c>
      <c r="C8" s="3">
        <v>16</v>
      </c>
      <c r="D8" s="2">
        <v>27</v>
      </c>
      <c r="E8" s="3">
        <v>0.3999999999999986</v>
      </c>
      <c r="F8" s="5">
        <f>(C8+E8)/D8</f>
        <v>0.6074074074074074</v>
      </c>
      <c r="G8" s="3">
        <v>1.2399999999999998</v>
      </c>
      <c r="H8" s="3">
        <v>4.478571428571428</v>
      </c>
    </row>
    <row r="9" spans="1:8" ht="12.75">
      <c r="A9" s="83" t="s">
        <v>73</v>
      </c>
      <c r="B9" s="17">
        <v>39922</v>
      </c>
      <c r="C9" s="3">
        <v>28.3</v>
      </c>
      <c r="D9" s="2">
        <v>33</v>
      </c>
      <c r="E9" s="3">
        <v>1.7</v>
      </c>
      <c r="F9" s="5">
        <f>(C9+E9)/D9</f>
        <v>0.9090909090909091</v>
      </c>
      <c r="G9" s="3">
        <v>1.32</v>
      </c>
      <c r="H9" s="3">
        <v>5.9</v>
      </c>
    </row>
    <row r="10" spans="1:8" ht="12.75">
      <c r="A10" s="68" t="s">
        <v>24</v>
      </c>
      <c r="B10" s="17">
        <v>39922</v>
      </c>
      <c r="C10" s="3">
        <v>27.2</v>
      </c>
      <c r="D10" s="2">
        <v>26</v>
      </c>
      <c r="E10" s="3">
        <v>1.55</v>
      </c>
      <c r="F10" s="5">
        <f>(C10+E10)/D10</f>
        <v>1.1057692307692308</v>
      </c>
      <c r="G10" s="3">
        <v>2.18</v>
      </c>
      <c r="H10" s="3">
        <v>3.5</v>
      </c>
    </row>
    <row r="11" spans="1:8" ht="12.75">
      <c r="A11" s="68" t="s">
        <v>25</v>
      </c>
      <c r="B11" s="45">
        <v>39921</v>
      </c>
      <c r="C11" s="18">
        <v>19</v>
      </c>
      <c r="D11" s="46">
        <v>22</v>
      </c>
      <c r="E11" s="18">
        <v>1</v>
      </c>
      <c r="F11" s="5">
        <f>(C11+E11)/D11</f>
        <v>0.9090909090909091</v>
      </c>
      <c r="G11" s="2">
        <v>1.3800000000000001</v>
      </c>
      <c r="H11" s="18">
        <v>3.465217391304347</v>
      </c>
    </row>
    <row r="12" spans="2:8" ht="12.75">
      <c r="B12" s="45"/>
      <c r="C12" s="18"/>
      <c r="D12" s="46"/>
      <c r="E12" s="18"/>
      <c r="H12" s="18"/>
    </row>
    <row r="13" spans="1:8" ht="12.75">
      <c r="A13" t="s">
        <v>26</v>
      </c>
      <c r="B13" s="17">
        <v>39909</v>
      </c>
      <c r="C13" s="3">
        <v>13.2</v>
      </c>
      <c r="D13" s="2">
        <v>38</v>
      </c>
      <c r="E13" s="3">
        <v>1.4</v>
      </c>
      <c r="F13" s="5">
        <f>(C13+E13)/D13</f>
        <v>0.38421052631578945</v>
      </c>
      <c r="G13" s="2">
        <v>0.8400000000000001</v>
      </c>
      <c r="H13" s="3">
        <v>3.5128205128205128</v>
      </c>
    </row>
    <row r="14" spans="1:8" ht="12.75">
      <c r="A14" s="68" t="s">
        <v>27</v>
      </c>
      <c r="B14" s="17">
        <v>39924</v>
      </c>
      <c r="C14" s="3">
        <v>48.5</v>
      </c>
      <c r="D14" s="2">
        <v>46</v>
      </c>
      <c r="E14" s="3">
        <v>4.5</v>
      </c>
      <c r="F14" s="5">
        <f>(C14+E14)/D14</f>
        <v>1.1521739130434783</v>
      </c>
      <c r="G14" s="2">
        <v>1.9600000000000002</v>
      </c>
      <c r="H14" s="3">
        <v>4.51063829787234</v>
      </c>
    </row>
    <row r="15" spans="1:8" ht="12.75">
      <c r="A15" t="s">
        <v>28</v>
      </c>
      <c r="B15" s="17">
        <v>39911</v>
      </c>
      <c r="C15" s="3">
        <v>24.2</v>
      </c>
      <c r="D15" s="2">
        <v>30</v>
      </c>
      <c r="E15" s="3">
        <v>2.4</v>
      </c>
      <c r="F15" s="5">
        <f>(C15+E15)/D15</f>
        <v>0.8866666666666666</v>
      </c>
      <c r="G15" s="2">
        <v>1.6799999999999997</v>
      </c>
      <c r="H15" s="3">
        <v>5.4645161290322575</v>
      </c>
    </row>
    <row r="16" spans="1:8" ht="12.75">
      <c r="A16" s="68" t="s">
        <v>29</v>
      </c>
      <c r="B16" s="45">
        <v>39922</v>
      </c>
      <c r="C16" s="18">
        <v>21.9</v>
      </c>
      <c r="D16" s="46">
        <v>30</v>
      </c>
      <c r="E16" s="18">
        <v>0.8999999999999986</v>
      </c>
      <c r="F16" s="5">
        <f>(C16+E16)/D16</f>
        <v>0.7599999999999999</v>
      </c>
      <c r="G16" s="2">
        <v>1.3399999999999999</v>
      </c>
      <c r="H16" s="18">
        <v>3.283870967741935</v>
      </c>
    </row>
    <row r="17" spans="2:8" ht="12.75">
      <c r="B17" s="45"/>
      <c r="C17" s="18"/>
      <c r="D17" s="46"/>
      <c r="E17" s="18"/>
      <c r="H17" s="18"/>
    </row>
    <row r="18" spans="1:8" ht="12.75">
      <c r="A18" t="s">
        <v>30</v>
      </c>
      <c r="B18" s="17">
        <v>39923</v>
      </c>
      <c r="C18" s="3">
        <v>17.3</v>
      </c>
      <c r="D18" s="2">
        <v>47</v>
      </c>
      <c r="E18" s="3">
        <v>5.3</v>
      </c>
      <c r="F18" s="5">
        <f>(C18+E18)/D18</f>
        <v>0.48085106382978726</v>
      </c>
      <c r="G18" s="5">
        <v>1.0799999999999998</v>
      </c>
      <c r="H18" s="3">
        <v>3.820833333333333</v>
      </c>
    </row>
    <row r="19" spans="1:8" ht="12.75">
      <c r="A19" t="s">
        <v>31</v>
      </c>
      <c r="B19" s="17">
        <v>39923</v>
      </c>
      <c r="C19" s="3">
        <v>21.6</v>
      </c>
      <c r="D19" s="2">
        <v>47</v>
      </c>
      <c r="E19" s="3">
        <v>5.2</v>
      </c>
      <c r="F19" s="5">
        <f>(C19+E19)/D19</f>
        <v>0.5702127659574469</v>
      </c>
      <c r="G19" s="5">
        <v>1.0000000000000002</v>
      </c>
      <c r="H19" s="3">
        <v>3.714583333333333</v>
      </c>
    </row>
    <row r="20" spans="1:8" ht="12.75">
      <c r="A20" t="s">
        <v>32</v>
      </c>
      <c r="B20" s="45">
        <v>39923</v>
      </c>
      <c r="C20" s="18">
        <v>24.7</v>
      </c>
      <c r="D20" s="46">
        <v>50</v>
      </c>
      <c r="E20" s="18">
        <v>5.2</v>
      </c>
      <c r="F20" s="5">
        <f>(C20+E20)/D20</f>
        <v>0.598</v>
      </c>
      <c r="G20" s="5">
        <v>1.3399999999999999</v>
      </c>
      <c r="H20" s="18">
        <v>3.950980392156862</v>
      </c>
    </row>
    <row r="21" spans="1:8" ht="12.75">
      <c r="A21" t="s">
        <v>33</v>
      </c>
      <c r="B21" s="17">
        <v>39923</v>
      </c>
      <c r="C21" s="3">
        <v>14.7</v>
      </c>
      <c r="D21" s="2">
        <v>37</v>
      </c>
      <c r="E21" s="3">
        <v>3.4</v>
      </c>
      <c r="F21" s="5">
        <f>(C21+E21)/D21</f>
        <v>0.48918918918918913</v>
      </c>
      <c r="G21" s="2">
        <v>0.9400000000000001</v>
      </c>
      <c r="H21" s="3">
        <v>4.773684210526316</v>
      </c>
    </row>
    <row r="23" spans="1:8" ht="12.75">
      <c r="A23" t="s">
        <v>34</v>
      </c>
      <c r="B23" s="17">
        <v>39924</v>
      </c>
      <c r="C23" s="3">
        <v>32.8</v>
      </c>
      <c r="D23" s="2">
        <v>40</v>
      </c>
      <c r="E23" s="3">
        <v>3.8</v>
      </c>
      <c r="F23" s="5">
        <f>(C23+E23)/D23</f>
        <v>0.9149999999999998</v>
      </c>
      <c r="G23" s="2">
        <v>1.5800000000000005</v>
      </c>
      <c r="H23" s="3">
        <v>5.726829268292684</v>
      </c>
    </row>
    <row r="25" spans="1:8" ht="12.75">
      <c r="A25" t="s">
        <v>35</v>
      </c>
      <c r="B25" s="32">
        <v>39921</v>
      </c>
      <c r="C25" s="7">
        <v>19.2</v>
      </c>
      <c r="D25" s="6">
        <v>32</v>
      </c>
      <c r="E25" s="7">
        <v>2.5</v>
      </c>
      <c r="F25" s="9">
        <f>(C25+E25)/D25</f>
        <v>0.678125</v>
      </c>
      <c r="G25" s="6">
        <v>1.42</v>
      </c>
      <c r="H25" s="9">
        <v>4.990909090909091</v>
      </c>
    </row>
    <row r="26" spans="1:8" ht="12.75">
      <c r="A26" s="19"/>
      <c r="B26" s="47"/>
      <c r="C26" s="5"/>
      <c r="D26" s="5"/>
      <c r="E26" s="5"/>
      <c r="H26" s="5"/>
    </row>
    <row r="27" spans="1:8" ht="12.75">
      <c r="A27" s="56" t="s">
        <v>9</v>
      </c>
      <c r="B27" s="62">
        <f aca="true" t="shared" si="0" ref="B27:H27">+AVERAGE(B7:B25)</f>
        <v>39920.933333333334</v>
      </c>
      <c r="C27" s="63">
        <f t="shared" si="0"/>
        <v>23.74</v>
      </c>
      <c r="D27" s="64">
        <f t="shared" si="0"/>
        <v>36.13333333333333</v>
      </c>
      <c r="E27" s="63">
        <f t="shared" si="0"/>
        <v>2.736666666666666</v>
      </c>
      <c r="F27" s="65">
        <f t="shared" si="0"/>
        <v>0.7491786315501803</v>
      </c>
      <c r="G27" s="65">
        <f>+AVERAGE(G7:G25)</f>
        <v>1.3760000000000006</v>
      </c>
      <c r="H27" s="63">
        <f t="shared" si="0"/>
        <v>4.356230290392962</v>
      </c>
    </row>
    <row r="28" spans="1:8" ht="12.75">
      <c r="A28" s="42" t="s">
        <v>20</v>
      </c>
      <c r="B28" s="43">
        <f aca="true" t="shared" si="1" ref="B28:H28">MAX(B7:B25)</f>
        <v>39924</v>
      </c>
      <c r="C28" s="27">
        <f t="shared" si="1"/>
        <v>48.5</v>
      </c>
      <c r="D28" s="22">
        <f t="shared" si="1"/>
        <v>50</v>
      </c>
      <c r="E28" s="27">
        <f t="shared" si="1"/>
        <v>5.3</v>
      </c>
      <c r="F28" s="26">
        <f t="shared" si="1"/>
        <v>1.1521739130434783</v>
      </c>
      <c r="G28" s="26">
        <f>MAX(G7:G25)</f>
        <v>2.18</v>
      </c>
      <c r="H28" s="27">
        <f t="shared" si="1"/>
        <v>5.9</v>
      </c>
    </row>
    <row r="29" spans="1:8" ht="12.75">
      <c r="A29" s="42" t="s">
        <v>21</v>
      </c>
      <c r="B29" s="44">
        <f aca="true" t="shared" si="2" ref="B29:H29">MIN(B7:B25)</f>
        <v>39909</v>
      </c>
      <c r="C29" s="27">
        <f t="shared" si="2"/>
        <v>13.2</v>
      </c>
      <c r="D29" s="22">
        <f t="shared" si="2"/>
        <v>22</v>
      </c>
      <c r="E29" s="27">
        <f t="shared" si="2"/>
        <v>0.3999999999999986</v>
      </c>
      <c r="F29" s="26">
        <f t="shared" si="2"/>
        <v>0.38421052631578945</v>
      </c>
      <c r="G29" s="26">
        <f>MIN(G7:G25)</f>
        <v>0.8400000000000001</v>
      </c>
      <c r="H29" s="27">
        <f t="shared" si="2"/>
        <v>3.283870967741935</v>
      </c>
    </row>
    <row r="30" spans="1:8" ht="12.75">
      <c r="A30" s="56" t="s">
        <v>42</v>
      </c>
      <c r="B30" s="22">
        <v>31</v>
      </c>
      <c r="C30" s="27">
        <f aca="true" t="shared" si="3" ref="C30:H30">+C28-C29</f>
        <v>35.3</v>
      </c>
      <c r="D30" s="22">
        <f t="shared" si="3"/>
        <v>28</v>
      </c>
      <c r="E30" s="27">
        <f t="shared" si="3"/>
        <v>4.900000000000001</v>
      </c>
      <c r="F30" s="26">
        <f t="shared" si="3"/>
        <v>0.7679633867276888</v>
      </c>
      <c r="G30" s="26">
        <f t="shared" si="3"/>
        <v>1.34</v>
      </c>
      <c r="H30" s="27">
        <f t="shared" si="3"/>
        <v>2.6161290322580655</v>
      </c>
    </row>
    <row r="31" spans="1:8" ht="12.75">
      <c r="A31" s="12"/>
      <c r="B31" s="20"/>
      <c r="C31" s="14"/>
      <c r="D31" s="14"/>
      <c r="E31" s="14"/>
      <c r="F31" s="15"/>
      <c r="G31" s="15"/>
      <c r="H31" s="14"/>
    </row>
    <row r="32" spans="1:8" ht="12.75">
      <c r="A32" s="57" t="s">
        <v>38</v>
      </c>
      <c r="C32" s="15"/>
      <c r="D32" s="15"/>
      <c r="E32" s="15"/>
      <c r="F32" s="15"/>
      <c r="G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G34" s="15"/>
      <c r="H34" s="15"/>
    </row>
    <row r="35" spans="1:8" ht="12.75">
      <c r="A35" s="12"/>
      <c r="B35" s="2"/>
      <c r="C35" s="14"/>
      <c r="D35" s="14"/>
      <c r="E35" s="14"/>
      <c r="F35" s="14"/>
      <c r="G35" s="14"/>
      <c r="H35" s="14"/>
    </row>
    <row r="36" spans="1:8" ht="12.75">
      <c r="A36" s="12"/>
      <c r="B36" s="2"/>
      <c r="C36" s="15"/>
      <c r="D36" s="15"/>
      <c r="E36" s="15"/>
      <c r="F36" s="15"/>
      <c r="G36" s="15"/>
      <c r="H36" s="15"/>
    </row>
    <row r="37" spans="1:8" ht="12.75">
      <c r="A37" s="12"/>
      <c r="B37" s="2"/>
      <c r="C37" s="48"/>
      <c r="D37" s="48"/>
      <c r="E37" s="48"/>
      <c r="F37" s="48"/>
      <c r="G37" s="48"/>
      <c r="H37" s="48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0.7109375" style="17" customWidth="1"/>
    <col min="3" max="3" width="10.7109375" style="3" customWidth="1"/>
    <col min="4" max="4" width="10.7109375" style="2" customWidth="1"/>
    <col min="5" max="5" width="10.7109375" style="3" customWidth="1"/>
    <col min="6" max="6" width="10.7109375" style="5" customWidth="1"/>
    <col min="7" max="7" width="13.7109375" style="5" customWidth="1"/>
    <col min="8" max="8" width="10.7109375" style="3" customWidth="1"/>
  </cols>
  <sheetData>
    <row r="1" ht="12.75">
      <c r="A1" s="1" t="s">
        <v>56</v>
      </c>
    </row>
    <row r="2" spans="1:7" ht="12.75">
      <c r="A2" s="1"/>
      <c r="G2" s="3" t="s">
        <v>62</v>
      </c>
    </row>
    <row r="3" spans="6:7" ht="12.75">
      <c r="F3" s="5" t="s">
        <v>0</v>
      </c>
      <c r="G3" s="3" t="s">
        <v>63</v>
      </c>
    </row>
    <row r="4" spans="5:8" ht="12.75">
      <c r="E4" s="3" t="s">
        <v>44</v>
      </c>
      <c r="F4" s="5" t="s">
        <v>2</v>
      </c>
      <c r="G4" s="3" t="s">
        <v>64</v>
      </c>
      <c r="H4" s="3" t="s">
        <v>3</v>
      </c>
    </row>
    <row r="5" spans="2:8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</row>
    <row r="6" spans="2:8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</row>
    <row r="7" spans="1:8" ht="12.75">
      <c r="A7" t="s">
        <v>22</v>
      </c>
      <c r="B7" s="17">
        <v>39552</v>
      </c>
      <c r="C7" s="3">
        <v>34.4</v>
      </c>
      <c r="D7" s="2">
        <v>66</v>
      </c>
      <c r="E7" s="3">
        <v>4.3</v>
      </c>
      <c r="F7" s="5">
        <f>(C7+E7)/D7</f>
        <v>0.5863636363636363</v>
      </c>
      <c r="G7" s="2">
        <v>1.56</v>
      </c>
      <c r="H7" s="3">
        <v>2.9194029850746266</v>
      </c>
    </row>
    <row r="8" spans="1:8" ht="12.75">
      <c r="A8" t="s">
        <v>23</v>
      </c>
      <c r="B8" s="17">
        <v>39558</v>
      </c>
      <c r="C8" s="3">
        <v>19.6</v>
      </c>
      <c r="D8" s="2">
        <v>49</v>
      </c>
      <c r="E8" s="3">
        <v>2.3</v>
      </c>
      <c r="F8" s="5">
        <f>(C8+E8)/D8</f>
        <v>0.4469387755102041</v>
      </c>
      <c r="G8" s="3">
        <v>1.18</v>
      </c>
      <c r="H8" s="3">
        <v>2.8779999999999997</v>
      </c>
    </row>
    <row r="9" spans="1:8" ht="12.75">
      <c r="A9" s="83" t="s">
        <v>73</v>
      </c>
      <c r="B9" s="17">
        <v>39552</v>
      </c>
      <c r="C9" s="3">
        <v>47.8</v>
      </c>
      <c r="D9" s="2">
        <v>60</v>
      </c>
      <c r="E9" s="3">
        <v>3.3</v>
      </c>
      <c r="F9" s="5">
        <f>(C9+E9)/D9</f>
        <v>0.8516666666666666</v>
      </c>
      <c r="G9" s="3">
        <v>1.98</v>
      </c>
      <c r="H9" s="3">
        <v>2.7</v>
      </c>
    </row>
    <row r="10" spans="1:8" ht="12.75">
      <c r="A10" s="68" t="s">
        <v>24</v>
      </c>
      <c r="B10" s="17">
        <v>39557</v>
      </c>
      <c r="C10" s="3">
        <v>31.7</v>
      </c>
      <c r="D10" s="2">
        <v>52</v>
      </c>
      <c r="E10" s="3">
        <v>3.9</v>
      </c>
      <c r="F10" s="5">
        <f>(C10+E10)/D10</f>
        <v>0.6846153846153846</v>
      </c>
      <c r="G10" s="3">
        <v>1.5399999999999998</v>
      </c>
      <c r="H10" s="3">
        <v>2.2339622641509433</v>
      </c>
    </row>
    <row r="11" spans="1:8" ht="12.75">
      <c r="A11" s="68" t="s">
        <v>25</v>
      </c>
      <c r="B11" s="45">
        <v>39551</v>
      </c>
      <c r="C11" s="18">
        <v>23.7</v>
      </c>
      <c r="D11" s="46">
        <v>47</v>
      </c>
      <c r="E11" s="18">
        <v>2.8</v>
      </c>
      <c r="F11" s="5">
        <f>(C11+E11)/D11</f>
        <v>0.5638297872340425</v>
      </c>
      <c r="G11" s="5">
        <v>1.2000000000000002</v>
      </c>
      <c r="H11" s="18">
        <v>2.4979166666666672</v>
      </c>
    </row>
    <row r="12" spans="2:8" ht="12.75">
      <c r="B12" s="45"/>
      <c r="C12" s="18"/>
      <c r="D12" s="46"/>
      <c r="E12" s="18"/>
      <c r="H12" s="18"/>
    </row>
    <row r="13" spans="1:8" ht="12.75">
      <c r="A13" t="s">
        <v>26</v>
      </c>
      <c r="B13" s="17">
        <v>39552</v>
      </c>
      <c r="C13" s="3">
        <v>17.7</v>
      </c>
      <c r="D13" s="2">
        <v>47</v>
      </c>
      <c r="E13" s="3">
        <v>2.8</v>
      </c>
      <c r="F13" s="5">
        <f>(C13+E13)/D13</f>
        <v>0.43617021276595747</v>
      </c>
      <c r="G13" s="5">
        <v>1</v>
      </c>
      <c r="H13" s="3">
        <v>3.75625</v>
      </c>
    </row>
    <row r="14" spans="1:8" ht="12.75">
      <c r="A14" s="68" t="s">
        <v>27</v>
      </c>
      <c r="B14" s="17">
        <v>39551</v>
      </c>
      <c r="C14" s="3">
        <v>56.9</v>
      </c>
      <c r="D14" s="2">
        <v>76</v>
      </c>
      <c r="E14" s="3">
        <v>8.1</v>
      </c>
      <c r="F14" s="5">
        <f>(C14+E14)/D14</f>
        <v>0.8552631578947368</v>
      </c>
      <c r="G14" s="2">
        <v>2.1</v>
      </c>
      <c r="H14" s="3">
        <v>3.6</v>
      </c>
    </row>
    <row r="15" spans="1:8" ht="12.75">
      <c r="A15" t="s">
        <v>28</v>
      </c>
      <c r="B15" s="17">
        <v>39554</v>
      </c>
      <c r="C15" s="3">
        <v>29.3</v>
      </c>
      <c r="D15" s="2">
        <v>40</v>
      </c>
      <c r="E15" s="3">
        <v>2.3</v>
      </c>
      <c r="F15" s="5">
        <f>(C15+E15)/D15</f>
        <v>0.79</v>
      </c>
      <c r="G15" s="2">
        <v>1.7399999999999998</v>
      </c>
      <c r="H15" s="3">
        <v>5.485365853658536</v>
      </c>
    </row>
    <row r="16" spans="1:8" ht="12.75">
      <c r="A16" s="68" t="s">
        <v>29</v>
      </c>
      <c r="B16" s="45">
        <v>39551</v>
      </c>
      <c r="C16" s="18">
        <v>26.8</v>
      </c>
      <c r="D16" s="46">
        <v>56</v>
      </c>
      <c r="E16" s="18">
        <v>4</v>
      </c>
      <c r="F16" s="5">
        <f>(C16+E16)/D16</f>
        <v>0.55</v>
      </c>
      <c r="G16" s="2">
        <v>1.4600000000000002</v>
      </c>
      <c r="H16" s="18">
        <v>1.731578947368421</v>
      </c>
    </row>
    <row r="17" spans="2:8" ht="12.75">
      <c r="B17" s="45"/>
      <c r="C17" s="18"/>
      <c r="D17" s="46"/>
      <c r="E17" s="18"/>
      <c r="H17" s="18"/>
    </row>
    <row r="18" spans="1:8" ht="12.75">
      <c r="A18" t="s">
        <v>30</v>
      </c>
      <c r="B18" s="17">
        <v>39553</v>
      </c>
      <c r="C18" s="3">
        <v>20.8</v>
      </c>
      <c r="D18" s="2">
        <v>61</v>
      </c>
      <c r="E18" s="3">
        <v>4.2</v>
      </c>
      <c r="F18" s="5">
        <f>(C18+E18)/D18</f>
        <v>0.4098360655737705</v>
      </c>
      <c r="G18" s="5">
        <v>0.9800000000000001</v>
      </c>
      <c r="H18" s="3">
        <v>2.4983870967741937</v>
      </c>
    </row>
    <row r="19" spans="1:8" ht="12.75">
      <c r="A19" t="s">
        <v>31</v>
      </c>
      <c r="B19" s="17">
        <v>39551</v>
      </c>
      <c r="C19" s="3">
        <v>23</v>
      </c>
      <c r="D19" s="2">
        <v>56</v>
      </c>
      <c r="E19" s="3">
        <v>4.8</v>
      </c>
      <c r="F19" s="5">
        <f>(C19+E19)/D19</f>
        <v>0.49642857142857144</v>
      </c>
      <c r="G19" s="2">
        <v>1.32</v>
      </c>
      <c r="H19" s="3">
        <v>1.7175438596491233</v>
      </c>
    </row>
    <row r="20" spans="1:8" ht="12.75">
      <c r="A20" t="s">
        <v>32</v>
      </c>
      <c r="B20" s="45">
        <v>39584</v>
      </c>
      <c r="C20" s="18">
        <v>24.4</v>
      </c>
      <c r="D20" s="46">
        <v>34</v>
      </c>
      <c r="E20" s="18">
        <v>1.4</v>
      </c>
      <c r="F20" s="5">
        <f>(C20+E20)/D20</f>
        <v>0.7588235294117647</v>
      </c>
      <c r="G20" s="5">
        <v>1.14</v>
      </c>
      <c r="H20" s="18">
        <v>5.768571428571429</v>
      </c>
    </row>
    <row r="21" spans="1:8" ht="12.75">
      <c r="A21" t="s">
        <v>33</v>
      </c>
      <c r="B21" s="17">
        <v>39584</v>
      </c>
      <c r="C21" s="3">
        <v>21.9</v>
      </c>
      <c r="D21" s="2">
        <v>30</v>
      </c>
      <c r="E21" s="3">
        <v>2</v>
      </c>
      <c r="F21" s="5">
        <f>(C21+E21)/D21</f>
        <v>0.7966666666666666</v>
      </c>
      <c r="G21" s="2">
        <v>1.1400000000000001</v>
      </c>
      <c r="H21" s="3">
        <v>5.803225806451613</v>
      </c>
    </row>
    <row r="23" spans="1:8" ht="12.75">
      <c r="A23" t="s">
        <v>34</v>
      </c>
      <c r="B23" s="17">
        <v>39553</v>
      </c>
      <c r="C23" s="3">
        <v>38</v>
      </c>
      <c r="D23" s="2">
        <v>62</v>
      </c>
      <c r="E23" s="3">
        <v>8.5</v>
      </c>
      <c r="F23" s="5">
        <f>(C23+E23)/D23</f>
        <v>0.75</v>
      </c>
      <c r="G23" s="5">
        <v>1.7000000000000004</v>
      </c>
      <c r="H23" s="3">
        <v>4.122222222222222</v>
      </c>
    </row>
    <row r="25" spans="1:8" ht="12.75">
      <c r="A25" s="11" t="s">
        <v>35</v>
      </c>
      <c r="B25" s="32">
        <v>39550</v>
      </c>
      <c r="C25" s="7">
        <v>23.3</v>
      </c>
      <c r="D25" s="6">
        <v>59</v>
      </c>
      <c r="E25" s="7">
        <v>5.3</v>
      </c>
      <c r="F25" s="9">
        <f>(C25+E25)/D25</f>
        <v>0.4847457627118644</v>
      </c>
      <c r="G25" s="9">
        <v>1.2</v>
      </c>
      <c r="H25" s="9">
        <v>3.135</v>
      </c>
    </row>
    <row r="26" spans="1:8" ht="12.75">
      <c r="A26" s="19"/>
      <c r="B26" s="47"/>
      <c r="C26" s="5"/>
      <c r="D26" s="5"/>
      <c r="E26" s="5"/>
      <c r="H26" s="5"/>
    </row>
    <row r="27" spans="1:8" ht="12.75">
      <c r="A27" s="56" t="s">
        <v>9</v>
      </c>
      <c r="B27" s="62">
        <f aca="true" t="shared" si="0" ref="B27:H27">+AVERAGE(B7:B25)</f>
        <v>39556.86666666667</v>
      </c>
      <c r="C27" s="63">
        <f t="shared" si="0"/>
        <v>29.286666666666665</v>
      </c>
      <c r="D27" s="64">
        <f t="shared" si="0"/>
        <v>53</v>
      </c>
      <c r="E27" s="63">
        <f t="shared" si="0"/>
        <v>3.9999999999999996</v>
      </c>
      <c r="F27" s="65">
        <f t="shared" si="0"/>
        <v>0.6307565477895509</v>
      </c>
      <c r="G27" s="65">
        <f>+AVERAGE(G7:G25)</f>
        <v>1.4160000000000001</v>
      </c>
      <c r="H27" s="63">
        <f t="shared" si="0"/>
        <v>3.3898284753725183</v>
      </c>
    </row>
    <row r="28" spans="1:8" ht="12.75">
      <c r="A28" s="42" t="s">
        <v>20</v>
      </c>
      <c r="B28" s="43">
        <f aca="true" t="shared" si="1" ref="B28:H28">MAX(B7:B25)</f>
        <v>39584</v>
      </c>
      <c r="C28" s="27">
        <f t="shared" si="1"/>
        <v>56.9</v>
      </c>
      <c r="D28" s="22">
        <f t="shared" si="1"/>
        <v>76</v>
      </c>
      <c r="E28" s="27">
        <f t="shared" si="1"/>
        <v>8.5</v>
      </c>
      <c r="F28" s="26">
        <f t="shared" si="1"/>
        <v>0.8552631578947368</v>
      </c>
      <c r="G28" s="26">
        <f>MAX(G7:G25)</f>
        <v>2.1</v>
      </c>
      <c r="H28" s="27">
        <f t="shared" si="1"/>
        <v>5.803225806451613</v>
      </c>
    </row>
    <row r="29" spans="1:8" ht="12.75">
      <c r="A29" s="42" t="s">
        <v>21</v>
      </c>
      <c r="B29" s="44">
        <f aca="true" t="shared" si="2" ref="B29:H29">MIN(B7:B25)</f>
        <v>39550</v>
      </c>
      <c r="C29" s="27">
        <f t="shared" si="2"/>
        <v>17.7</v>
      </c>
      <c r="D29" s="22">
        <f t="shared" si="2"/>
        <v>30</v>
      </c>
      <c r="E29" s="27">
        <f t="shared" si="2"/>
        <v>1.4</v>
      </c>
      <c r="F29" s="26">
        <f t="shared" si="2"/>
        <v>0.4098360655737705</v>
      </c>
      <c r="G29" s="26">
        <f>MIN(G7:G25)</f>
        <v>0.9800000000000001</v>
      </c>
      <c r="H29" s="27">
        <f t="shared" si="2"/>
        <v>1.7175438596491233</v>
      </c>
    </row>
    <row r="30" spans="1:8" ht="12.75">
      <c r="A30" s="56" t="s">
        <v>42</v>
      </c>
      <c r="B30" s="22">
        <v>35</v>
      </c>
      <c r="C30" s="27">
        <f aca="true" t="shared" si="3" ref="C30:H30">+C28-C29</f>
        <v>39.2</v>
      </c>
      <c r="D30" s="22">
        <f t="shared" si="3"/>
        <v>46</v>
      </c>
      <c r="E30" s="27">
        <f t="shared" si="3"/>
        <v>7.1</v>
      </c>
      <c r="F30" s="26">
        <f t="shared" si="3"/>
        <v>0.44542709232096633</v>
      </c>
      <c r="G30" s="26">
        <f t="shared" si="3"/>
        <v>1.12</v>
      </c>
      <c r="H30" s="27">
        <f t="shared" si="3"/>
        <v>4.08568194680249</v>
      </c>
    </row>
    <row r="31" spans="1:8" ht="12.75">
      <c r="A31" s="12"/>
      <c r="B31" s="20"/>
      <c r="C31" s="14"/>
      <c r="D31" s="14"/>
      <c r="E31" s="14"/>
      <c r="F31" s="15"/>
      <c r="G31" s="15"/>
      <c r="H31" s="14"/>
    </row>
    <row r="32" spans="1:8" ht="12.75">
      <c r="A32" s="57" t="s">
        <v>38</v>
      </c>
      <c r="C32" s="15"/>
      <c r="D32" s="15"/>
      <c r="E32" s="15"/>
      <c r="F32" s="15"/>
      <c r="G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G34" s="15"/>
      <c r="H34" s="15"/>
    </row>
    <row r="35" spans="1:8" ht="12.75">
      <c r="A35" s="12"/>
      <c r="B35" s="2"/>
      <c r="C35" s="14"/>
      <c r="D35" s="14"/>
      <c r="E35" s="14"/>
      <c r="F35" s="14"/>
      <c r="G35" s="14"/>
      <c r="H35" s="14"/>
    </row>
    <row r="36" spans="1:8" ht="12.75">
      <c r="A36" s="12"/>
      <c r="B36" s="2"/>
      <c r="C36" s="15"/>
      <c r="D36" s="15"/>
      <c r="E36" s="15"/>
      <c r="F36" s="15"/>
      <c r="G36" s="15"/>
      <c r="H36" s="15"/>
    </row>
    <row r="37" spans="1:8" ht="12.75">
      <c r="A37" s="12"/>
      <c r="B37" s="2"/>
      <c r="C37" s="48"/>
      <c r="D37" s="48"/>
      <c r="E37" s="48"/>
      <c r="F37" s="48"/>
      <c r="G37" s="48"/>
      <c r="H37" s="48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0.7109375" style="17" customWidth="1"/>
    <col min="3" max="3" width="10.7109375" style="3" customWidth="1"/>
    <col min="4" max="4" width="10.7109375" style="2" customWidth="1"/>
    <col min="5" max="5" width="10.7109375" style="3" customWidth="1"/>
    <col min="6" max="6" width="10.7109375" style="5" customWidth="1"/>
    <col min="7" max="7" width="13.7109375" style="5" customWidth="1"/>
    <col min="8" max="8" width="10.7109375" style="3" customWidth="1"/>
  </cols>
  <sheetData>
    <row r="1" ht="12.75">
      <c r="A1" s="1" t="s">
        <v>54</v>
      </c>
    </row>
    <row r="2" spans="1:7" ht="12.75">
      <c r="A2" s="1"/>
      <c r="G2" s="3" t="s">
        <v>62</v>
      </c>
    </row>
    <row r="3" spans="6:7" ht="12.75">
      <c r="F3" s="5" t="s">
        <v>0</v>
      </c>
      <c r="G3" s="3" t="s">
        <v>63</v>
      </c>
    </row>
    <row r="4" spans="5:8" ht="12.75">
      <c r="E4" s="3" t="s">
        <v>44</v>
      </c>
      <c r="F4" s="5" t="s">
        <v>2</v>
      </c>
      <c r="G4" s="3" t="s">
        <v>64</v>
      </c>
      <c r="H4" s="3" t="s">
        <v>3</v>
      </c>
    </row>
    <row r="5" spans="2:8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</row>
    <row r="6" spans="2:8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</row>
    <row r="7" spans="1:8" ht="12.75">
      <c r="A7" t="s">
        <v>22</v>
      </c>
      <c r="B7" s="17">
        <v>39211</v>
      </c>
      <c r="C7" s="3">
        <v>23.7</v>
      </c>
      <c r="D7" s="2">
        <v>34</v>
      </c>
      <c r="E7" s="3">
        <v>1.7</v>
      </c>
      <c r="F7" s="5">
        <f>(C7+E7)/D7</f>
        <v>0.7470588235294118</v>
      </c>
      <c r="G7" s="2">
        <v>1.28</v>
      </c>
      <c r="H7" s="3">
        <v>4.665714285714286</v>
      </c>
    </row>
    <row r="8" spans="1:8" ht="12.75">
      <c r="A8" t="s">
        <v>23</v>
      </c>
      <c r="B8" s="17">
        <v>39190</v>
      </c>
      <c r="C8" s="3">
        <v>16.6</v>
      </c>
      <c r="D8" s="2">
        <v>50</v>
      </c>
      <c r="E8" s="3">
        <v>3.6</v>
      </c>
      <c r="F8" s="5">
        <f>(C8+E8)/D8</f>
        <v>0.4040000000000001</v>
      </c>
      <c r="G8" s="3">
        <v>1.0599999999999998</v>
      </c>
      <c r="H8" s="3">
        <v>3.2803921568627445</v>
      </c>
    </row>
    <row r="9" spans="1:8" ht="12.75">
      <c r="A9" s="83" t="s">
        <v>73</v>
      </c>
      <c r="B9" s="17">
        <v>39197</v>
      </c>
      <c r="C9" s="3">
        <v>21.2</v>
      </c>
      <c r="D9" s="2">
        <v>38</v>
      </c>
      <c r="E9" s="3">
        <v>4.7</v>
      </c>
      <c r="F9" s="5">
        <f>(C9+E9)/D9</f>
        <v>0.6815789473684211</v>
      </c>
      <c r="G9" s="3">
        <v>1.46</v>
      </c>
      <c r="H9" s="3">
        <v>5.1</v>
      </c>
    </row>
    <row r="10" spans="1:8" ht="12.75">
      <c r="A10" s="68" t="s">
        <v>24</v>
      </c>
      <c r="B10" s="17">
        <v>39189</v>
      </c>
      <c r="C10" s="3">
        <v>15.2</v>
      </c>
      <c r="D10" s="2">
        <v>32</v>
      </c>
      <c r="E10" s="3">
        <v>4.7</v>
      </c>
      <c r="F10" s="5">
        <f>(C10+E10)/D10</f>
        <v>0.621875</v>
      </c>
      <c r="G10" s="3">
        <v>1.94</v>
      </c>
      <c r="H10" s="3">
        <v>1.303125</v>
      </c>
    </row>
    <row r="11" spans="1:8" ht="12.75">
      <c r="A11" s="68" t="s">
        <v>25</v>
      </c>
      <c r="B11" s="45">
        <v>39188</v>
      </c>
      <c r="C11" s="18">
        <v>11.2</v>
      </c>
      <c r="D11" s="46">
        <v>25</v>
      </c>
      <c r="E11" s="18">
        <v>2.9</v>
      </c>
      <c r="F11" s="5">
        <f>(C11+E11)/D11</f>
        <v>0.564</v>
      </c>
      <c r="G11" s="2">
        <v>0.96</v>
      </c>
      <c r="H11" s="18">
        <v>1.9769230769230772</v>
      </c>
    </row>
    <row r="12" spans="2:8" ht="12.75">
      <c r="B12" s="45"/>
      <c r="C12" s="18"/>
      <c r="D12" s="46"/>
      <c r="E12" s="18"/>
      <c r="H12" s="18"/>
    </row>
    <row r="13" spans="1:8" ht="12.75">
      <c r="A13" t="s">
        <v>26</v>
      </c>
      <c r="B13" s="17">
        <v>39190</v>
      </c>
      <c r="C13" s="3">
        <v>7.8</v>
      </c>
      <c r="D13" s="2">
        <v>17</v>
      </c>
      <c r="E13" s="3">
        <v>0.5</v>
      </c>
      <c r="F13" s="5">
        <f>(C13+E13)/D13</f>
        <v>0.4882352941176471</v>
      </c>
      <c r="G13" s="5">
        <v>0.6</v>
      </c>
      <c r="H13" s="3">
        <v>4.533333333333334</v>
      </c>
    </row>
    <row r="14" spans="1:8" ht="12.75">
      <c r="A14" s="68" t="s">
        <v>27</v>
      </c>
      <c r="B14" s="17">
        <v>39189</v>
      </c>
      <c r="C14" s="3">
        <v>29.1</v>
      </c>
      <c r="D14" s="2">
        <v>44</v>
      </c>
      <c r="E14" s="3">
        <v>3.1</v>
      </c>
      <c r="F14" s="5">
        <f>(C14+E14)/D14</f>
        <v>0.7318181818181819</v>
      </c>
      <c r="G14" s="2">
        <v>1.3800000000000003</v>
      </c>
      <c r="H14" s="3">
        <v>3.1244444444444444</v>
      </c>
    </row>
    <row r="15" spans="1:8" ht="12.75">
      <c r="A15" t="s">
        <v>28</v>
      </c>
      <c r="B15" s="17">
        <v>39154</v>
      </c>
      <c r="C15" s="3">
        <v>15.5</v>
      </c>
      <c r="D15" s="2">
        <v>56</v>
      </c>
      <c r="E15" s="3">
        <v>5.9</v>
      </c>
      <c r="F15" s="5">
        <f>(C15+E15)/D15</f>
        <v>0.3821428571428571</v>
      </c>
      <c r="G15" s="2">
        <v>1.3800000000000001</v>
      </c>
      <c r="H15" s="3">
        <v>4.736842105263157</v>
      </c>
    </row>
    <row r="16" spans="1:8" ht="12.75">
      <c r="A16" s="68" t="s">
        <v>29</v>
      </c>
      <c r="B16" s="45">
        <v>39190</v>
      </c>
      <c r="C16" s="18">
        <v>16.3</v>
      </c>
      <c r="D16" s="46">
        <v>31</v>
      </c>
      <c r="E16" s="18">
        <v>2.8</v>
      </c>
      <c r="F16" s="5">
        <f>(C16+E16)/D16</f>
        <v>0.6161290322580646</v>
      </c>
      <c r="G16" s="5">
        <v>1.6</v>
      </c>
      <c r="H16" s="18">
        <v>2.609375</v>
      </c>
    </row>
    <row r="17" spans="2:8" ht="12.75">
      <c r="B17" s="45"/>
      <c r="C17" s="18"/>
      <c r="D17" s="46"/>
      <c r="E17" s="18"/>
      <c r="H17" s="18"/>
    </row>
    <row r="18" spans="1:8" ht="12.75">
      <c r="A18" t="s">
        <v>30</v>
      </c>
      <c r="B18" s="17">
        <v>39200</v>
      </c>
      <c r="C18" s="3">
        <v>18.5</v>
      </c>
      <c r="D18" s="2">
        <v>45</v>
      </c>
      <c r="E18" s="3">
        <v>3.2</v>
      </c>
      <c r="F18" s="5">
        <f>(C18+E18)/D18</f>
        <v>0.4822222222222222</v>
      </c>
      <c r="G18" s="5">
        <v>0.8200000000000001</v>
      </c>
      <c r="H18" s="3">
        <v>4.156521739130435</v>
      </c>
    </row>
    <row r="19" spans="1:8" ht="12.75">
      <c r="A19" t="s">
        <v>31</v>
      </c>
      <c r="B19" s="17">
        <v>39192</v>
      </c>
      <c r="C19" s="3">
        <v>20.6</v>
      </c>
      <c r="D19" s="2">
        <v>43</v>
      </c>
      <c r="E19" s="3">
        <v>3</v>
      </c>
      <c r="F19" s="5">
        <f>(C19+E19)/D19</f>
        <v>0.5488372093023256</v>
      </c>
      <c r="G19" s="5">
        <v>0.9999999999999998</v>
      </c>
      <c r="H19" s="3">
        <v>2.95</v>
      </c>
    </row>
    <row r="20" spans="1:8" ht="12.75">
      <c r="A20" t="s">
        <v>32</v>
      </c>
      <c r="B20" s="45">
        <v>39199</v>
      </c>
      <c r="C20" s="18">
        <v>22.2</v>
      </c>
      <c r="D20" s="46">
        <v>46</v>
      </c>
      <c r="E20" s="18">
        <v>4.5</v>
      </c>
      <c r="F20" s="5">
        <f>(C20+E20)/D20</f>
        <v>0.5804347826086956</v>
      </c>
      <c r="G20" s="5">
        <v>0.9200000000000002</v>
      </c>
      <c r="H20" s="18">
        <v>4.3510638297872335</v>
      </c>
    </row>
    <row r="21" spans="1:8" ht="12.75">
      <c r="A21" t="s">
        <v>33</v>
      </c>
      <c r="B21" s="17">
        <v>39200</v>
      </c>
      <c r="C21" s="3">
        <v>16.8</v>
      </c>
      <c r="D21" s="2">
        <v>37</v>
      </c>
      <c r="E21" s="3">
        <v>1.7</v>
      </c>
      <c r="F21" s="5">
        <f>(C21+E21)/D21</f>
        <v>0.5</v>
      </c>
      <c r="G21" s="2">
        <v>0.9399999999999998</v>
      </c>
      <c r="H21" s="3">
        <v>4.523684210526316</v>
      </c>
    </row>
    <row r="23" spans="1:8" ht="12.75">
      <c r="A23" t="s">
        <v>34</v>
      </c>
      <c r="B23" s="17">
        <v>39186</v>
      </c>
      <c r="C23" s="3">
        <v>22.7</v>
      </c>
      <c r="D23" s="2">
        <v>37</v>
      </c>
      <c r="E23" s="3">
        <v>2.9</v>
      </c>
      <c r="F23" s="5">
        <f>(C23+E23)/D23</f>
        <v>0.6918918918918918</v>
      </c>
      <c r="G23" s="2">
        <v>1.4599999999999997</v>
      </c>
      <c r="H23" s="3">
        <v>4.88421052631579</v>
      </c>
    </row>
    <row r="25" spans="1:8" ht="12.75">
      <c r="A25" t="s">
        <v>35</v>
      </c>
      <c r="B25" s="32">
        <v>39186</v>
      </c>
      <c r="C25" s="7">
        <v>13</v>
      </c>
      <c r="D25" s="6">
        <v>31</v>
      </c>
      <c r="E25" s="7">
        <v>3.1</v>
      </c>
      <c r="F25" s="9">
        <f>(C25+E25)/D25</f>
        <v>0.5193548387096775</v>
      </c>
      <c r="G25" s="6">
        <v>1.1400000000000001</v>
      </c>
      <c r="H25" s="9">
        <v>3.315625</v>
      </c>
    </row>
    <row r="26" spans="1:8" ht="12.75">
      <c r="A26" s="19"/>
      <c r="B26" s="47"/>
      <c r="C26" s="5"/>
      <c r="D26" s="5"/>
      <c r="E26" s="5"/>
      <c r="H26" s="5"/>
    </row>
    <row r="27" spans="1:8" ht="12.75">
      <c r="A27" s="56" t="s">
        <v>9</v>
      </c>
      <c r="B27" s="62">
        <f aca="true" t="shared" si="0" ref="B27:H27">+AVERAGE(B7:B25)</f>
        <v>39190.73333333333</v>
      </c>
      <c r="C27" s="63">
        <f t="shared" si="0"/>
        <v>18.026666666666667</v>
      </c>
      <c r="D27" s="64">
        <f t="shared" si="0"/>
        <v>37.733333333333334</v>
      </c>
      <c r="E27" s="63">
        <f t="shared" si="0"/>
        <v>3.22</v>
      </c>
      <c r="F27" s="65">
        <f t="shared" si="0"/>
        <v>0.5706386053979597</v>
      </c>
      <c r="G27" s="65">
        <f>+AVERAGE(G7:G25)</f>
        <v>1.1960000000000002</v>
      </c>
      <c r="H27" s="63">
        <f t="shared" si="0"/>
        <v>3.7007503138867213</v>
      </c>
    </row>
    <row r="28" spans="1:8" ht="12.75">
      <c r="A28" s="42" t="s">
        <v>20</v>
      </c>
      <c r="B28" s="43">
        <f aca="true" t="shared" si="1" ref="B28:H28">MAX(B7:B25)</f>
        <v>39211</v>
      </c>
      <c r="C28" s="27">
        <f t="shared" si="1"/>
        <v>29.1</v>
      </c>
      <c r="D28" s="22">
        <f t="shared" si="1"/>
        <v>56</v>
      </c>
      <c r="E28" s="27">
        <f t="shared" si="1"/>
        <v>5.9</v>
      </c>
      <c r="F28" s="26">
        <f t="shared" si="1"/>
        <v>0.7470588235294118</v>
      </c>
      <c r="G28" s="26">
        <f>MAX(G7:G25)</f>
        <v>1.94</v>
      </c>
      <c r="H28" s="27">
        <f t="shared" si="1"/>
        <v>5.1</v>
      </c>
    </row>
    <row r="29" spans="1:8" ht="12.75">
      <c r="A29" s="42" t="s">
        <v>21</v>
      </c>
      <c r="B29" s="44">
        <f aca="true" t="shared" si="2" ref="B29:H29">MIN(B7:B25)</f>
        <v>39154</v>
      </c>
      <c r="C29" s="27">
        <f t="shared" si="2"/>
        <v>7.8</v>
      </c>
      <c r="D29" s="22">
        <f t="shared" si="2"/>
        <v>17</v>
      </c>
      <c r="E29" s="27">
        <f t="shared" si="2"/>
        <v>0.5</v>
      </c>
      <c r="F29" s="26">
        <f t="shared" si="2"/>
        <v>0.3821428571428571</v>
      </c>
      <c r="G29" s="26">
        <f>MIN(G7:G25)</f>
        <v>0.6</v>
      </c>
      <c r="H29" s="27">
        <f t="shared" si="2"/>
        <v>1.303125</v>
      </c>
    </row>
    <row r="30" spans="1:8" ht="12.75">
      <c r="A30" s="56" t="s">
        <v>42</v>
      </c>
      <c r="B30" s="22">
        <v>58</v>
      </c>
      <c r="C30" s="27">
        <f aca="true" t="shared" si="3" ref="C30:H30">+C28-C29</f>
        <v>21.3</v>
      </c>
      <c r="D30" s="22">
        <f t="shared" si="3"/>
        <v>39</v>
      </c>
      <c r="E30" s="27">
        <f t="shared" si="3"/>
        <v>5.4</v>
      </c>
      <c r="F30" s="26">
        <f t="shared" si="3"/>
        <v>0.36491596638655466</v>
      </c>
      <c r="G30" s="26">
        <f t="shared" si="3"/>
        <v>1.3399999999999999</v>
      </c>
      <c r="H30" s="27">
        <f t="shared" si="3"/>
        <v>3.7968749999999996</v>
      </c>
    </row>
    <row r="31" spans="1:8" ht="12.75">
      <c r="A31" s="12"/>
      <c r="B31" s="20"/>
      <c r="C31" s="14"/>
      <c r="D31" s="14"/>
      <c r="E31" s="14"/>
      <c r="F31" s="15"/>
      <c r="G31" s="15"/>
      <c r="H31" s="14"/>
    </row>
    <row r="32" spans="1:8" ht="12.75">
      <c r="A32" s="57" t="s">
        <v>38</v>
      </c>
      <c r="C32" s="15"/>
      <c r="D32" s="15"/>
      <c r="E32" s="15"/>
      <c r="F32" s="15"/>
      <c r="G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G34" s="15"/>
      <c r="H34" s="15"/>
    </row>
    <row r="35" spans="1:8" ht="12.75">
      <c r="A35" s="12"/>
      <c r="B35" s="2"/>
      <c r="C35" s="14"/>
      <c r="D35" s="14"/>
      <c r="E35" s="14"/>
      <c r="F35" s="14"/>
      <c r="G35" s="14"/>
      <c r="H35" s="14"/>
    </row>
    <row r="36" spans="1:8" ht="12.75">
      <c r="A36" s="12"/>
      <c r="B36" s="2"/>
      <c r="C36" s="15"/>
      <c r="D36" s="15"/>
      <c r="E36" s="15"/>
      <c r="F36" s="15"/>
      <c r="G36" s="15"/>
      <c r="H36" s="15"/>
    </row>
    <row r="37" spans="1:8" ht="12.75">
      <c r="A37" s="12"/>
      <c r="B37" s="2"/>
      <c r="C37" s="48"/>
      <c r="D37" s="48"/>
      <c r="E37" s="48"/>
      <c r="F37" s="48"/>
      <c r="G37" s="48"/>
      <c r="H37" s="48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34" customWidth="1"/>
    <col min="2" max="2" width="10.7109375" style="35" customWidth="1"/>
    <col min="3" max="3" width="10.7109375" style="24" customWidth="1"/>
    <col min="4" max="4" width="10.7109375" style="49" customWidth="1"/>
    <col min="5" max="5" width="10.7109375" style="24" customWidth="1"/>
    <col min="6" max="6" width="10.7109375" style="25" customWidth="1"/>
    <col min="7" max="7" width="13.7109375" style="25" customWidth="1"/>
    <col min="8" max="8" width="10.7109375" style="24" customWidth="1"/>
    <col min="9" max="16384" width="9.140625" style="34" customWidth="1"/>
  </cols>
  <sheetData>
    <row r="1" ht="12.75">
      <c r="A1" s="51" t="s">
        <v>53</v>
      </c>
    </row>
    <row r="2" spans="1:7" ht="12.75">
      <c r="A2" s="51"/>
      <c r="G2" s="3" t="s">
        <v>62</v>
      </c>
    </row>
    <row r="3" spans="6:7" ht="12.75">
      <c r="F3" s="25" t="s">
        <v>0</v>
      </c>
      <c r="G3" s="3" t="s">
        <v>63</v>
      </c>
    </row>
    <row r="4" spans="5:8" ht="12.75">
      <c r="E4" s="3" t="s">
        <v>44</v>
      </c>
      <c r="F4" s="25" t="s">
        <v>2</v>
      </c>
      <c r="G4" s="3" t="s">
        <v>64</v>
      </c>
      <c r="H4" s="24" t="s">
        <v>3</v>
      </c>
    </row>
    <row r="5" spans="2:8" ht="12.75">
      <c r="B5" s="35" t="s">
        <v>5</v>
      </c>
      <c r="C5" s="24" t="s">
        <v>6</v>
      </c>
      <c r="D5" s="49" t="s">
        <v>7</v>
      </c>
      <c r="E5" s="3" t="s">
        <v>43</v>
      </c>
      <c r="F5" s="25" t="s">
        <v>8</v>
      </c>
      <c r="G5" s="18" t="s">
        <v>65</v>
      </c>
      <c r="H5" s="24" t="s">
        <v>9</v>
      </c>
    </row>
    <row r="6" spans="2:8" ht="12.75">
      <c r="B6" s="37" t="s">
        <v>11</v>
      </c>
      <c r="C6" s="33" t="s">
        <v>12</v>
      </c>
      <c r="D6" s="58" t="s">
        <v>13</v>
      </c>
      <c r="E6" s="7" t="s">
        <v>12</v>
      </c>
      <c r="F6" s="39" t="s">
        <v>12</v>
      </c>
      <c r="G6" s="7" t="s">
        <v>66</v>
      </c>
      <c r="H6" s="33" t="s">
        <v>70</v>
      </c>
    </row>
    <row r="7" spans="1:8" ht="12.75">
      <c r="A7" s="34" t="s">
        <v>22</v>
      </c>
      <c r="B7" s="35">
        <v>38815</v>
      </c>
      <c r="C7" s="24">
        <v>24.4</v>
      </c>
      <c r="D7" s="49">
        <v>50</v>
      </c>
      <c r="E7" s="24">
        <v>1.2</v>
      </c>
      <c r="F7" s="25">
        <f>(C7+E7)/D7</f>
        <v>0.512</v>
      </c>
      <c r="G7" s="2">
        <v>1.3599999999999999</v>
      </c>
      <c r="H7" s="24">
        <v>3.0862745098039217</v>
      </c>
    </row>
    <row r="8" spans="1:8" ht="12.75">
      <c r="A8" s="34" t="s">
        <v>23</v>
      </c>
      <c r="B8" s="35">
        <v>38824</v>
      </c>
      <c r="C8" s="24">
        <v>15.9</v>
      </c>
      <c r="D8" s="49">
        <v>38</v>
      </c>
      <c r="E8" s="24">
        <v>0.4</v>
      </c>
      <c r="F8" s="25">
        <f>(C8+E8)/D8</f>
        <v>0.42894736842105263</v>
      </c>
      <c r="G8" s="5">
        <v>1.04</v>
      </c>
      <c r="H8" s="24">
        <v>2.2179487179487176</v>
      </c>
    </row>
    <row r="9" spans="1:8" ht="12.75">
      <c r="A9" s="83" t="s">
        <v>73</v>
      </c>
      <c r="B9" s="35">
        <v>38816</v>
      </c>
      <c r="C9" s="24">
        <v>20.1</v>
      </c>
      <c r="D9" s="49">
        <v>42</v>
      </c>
      <c r="E9" s="24">
        <v>2.8</v>
      </c>
      <c r="F9" s="25">
        <f>(C9+E9)/D9</f>
        <v>0.5452380952380953</v>
      </c>
      <c r="G9" s="5">
        <v>1.26</v>
      </c>
      <c r="H9" s="24">
        <v>4.4</v>
      </c>
    </row>
    <row r="10" spans="1:8" ht="12.75">
      <c r="A10" s="66" t="s">
        <v>24</v>
      </c>
      <c r="B10" s="35">
        <v>38823</v>
      </c>
      <c r="C10" s="24">
        <v>17.9</v>
      </c>
      <c r="D10" s="49">
        <v>32</v>
      </c>
      <c r="E10" s="24">
        <v>0.7000000000000028</v>
      </c>
      <c r="F10" s="25">
        <f>(C10+E10)/D10</f>
        <v>0.58125</v>
      </c>
      <c r="G10" s="3">
        <v>1.3199999999999998</v>
      </c>
      <c r="H10" s="24">
        <v>2.19375</v>
      </c>
    </row>
    <row r="11" spans="1:8" ht="12.75">
      <c r="A11" s="66" t="s">
        <v>25</v>
      </c>
      <c r="B11" s="36">
        <v>38816</v>
      </c>
      <c r="C11" s="29">
        <v>14.4</v>
      </c>
      <c r="D11" s="59">
        <v>29</v>
      </c>
      <c r="E11" s="29">
        <v>0.5</v>
      </c>
      <c r="F11" s="25">
        <f>(C11+E11)/D11</f>
        <v>0.5137931034482759</v>
      </c>
      <c r="G11" s="2">
        <v>0.8399999999999999</v>
      </c>
      <c r="H11" s="29">
        <v>2.9766666666666666</v>
      </c>
    </row>
    <row r="12" spans="2:8" ht="12.75">
      <c r="B12" s="36"/>
      <c r="C12" s="29"/>
      <c r="D12" s="59"/>
      <c r="E12" s="29"/>
      <c r="H12" s="29"/>
    </row>
    <row r="13" spans="1:8" ht="12.75">
      <c r="A13" s="34" t="s">
        <v>26</v>
      </c>
      <c r="B13" s="35">
        <v>38814</v>
      </c>
      <c r="C13" s="24">
        <v>11.3</v>
      </c>
      <c r="D13" s="49">
        <v>31</v>
      </c>
      <c r="E13" s="24">
        <v>0.9</v>
      </c>
      <c r="F13" s="25">
        <f>(C13+E13)/D13</f>
        <v>0.39354838709677425</v>
      </c>
      <c r="G13" s="2">
        <v>0.58</v>
      </c>
      <c r="H13" s="24">
        <v>3.73125</v>
      </c>
    </row>
    <row r="14" spans="1:8" ht="12.75">
      <c r="A14" s="66" t="s">
        <v>27</v>
      </c>
      <c r="B14" s="35">
        <v>38816</v>
      </c>
      <c r="C14" s="24">
        <v>39.8</v>
      </c>
      <c r="D14" s="49">
        <v>51</v>
      </c>
      <c r="E14" s="24">
        <v>2.6</v>
      </c>
      <c r="F14" s="25">
        <f>(C14+E14)/D14</f>
        <v>0.8313725490196078</v>
      </c>
      <c r="G14" s="2">
        <v>1.6400000000000001</v>
      </c>
      <c r="H14" s="24">
        <v>3.6692307692307695</v>
      </c>
    </row>
    <row r="15" spans="1:8" ht="12.75">
      <c r="A15" s="34" t="s">
        <v>28</v>
      </c>
      <c r="B15" s="35">
        <v>38815</v>
      </c>
      <c r="C15" s="24">
        <v>20.5</v>
      </c>
      <c r="D15" s="49">
        <v>30</v>
      </c>
      <c r="E15" s="24">
        <v>1.5</v>
      </c>
      <c r="F15" s="25">
        <f>(C15+E15)/D15</f>
        <v>0.7333333333333333</v>
      </c>
      <c r="G15" s="2">
        <v>1.1400000000000001</v>
      </c>
      <c r="H15" s="24">
        <v>6.564516129032257</v>
      </c>
    </row>
    <row r="16" spans="1:8" ht="12.75">
      <c r="A16" s="66" t="s">
        <v>29</v>
      </c>
      <c r="B16" s="36">
        <v>38816</v>
      </c>
      <c r="C16" s="29">
        <v>16.7</v>
      </c>
      <c r="D16" s="59">
        <v>41</v>
      </c>
      <c r="E16" s="29">
        <v>2</v>
      </c>
      <c r="F16" s="25">
        <f>(C16+E16)/D16</f>
        <v>0.4560975609756097</v>
      </c>
      <c r="G16" s="2">
        <v>1.14</v>
      </c>
      <c r="H16" s="29">
        <v>0.654</v>
      </c>
    </row>
    <row r="17" spans="2:8" ht="12.75">
      <c r="B17" s="36"/>
      <c r="C17" s="29"/>
      <c r="D17" s="59"/>
      <c r="E17" s="29"/>
      <c r="H17" s="29"/>
    </row>
    <row r="18" spans="1:8" ht="12.75">
      <c r="A18" s="34" t="s">
        <v>30</v>
      </c>
      <c r="B18" s="35">
        <v>38816</v>
      </c>
      <c r="C18" s="24">
        <v>19.3</v>
      </c>
      <c r="D18" s="49">
        <v>49</v>
      </c>
      <c r="E18" s="24">
        <v>2.7</v>
      </c>
      <c r="F18" s="25">
        <f>(C18+E18)/D18</f>
        <v>0.4489795918367347</v>
      </c>
      <c r="G18" s="5">
        <v>1.06</v>
      </c>
      <c r="H18" s="24">
        <v>3.4619999999999997</v>
      </c>
    </row>
    <row r="19" spans="1:8" ht="12.75">
      <c r="A19" s="34" t="s">
        <v>31</v>
      </c>
      <c r="B19" s="35">
        <v>38811</v>
      </c>
      <c r="C19" s="24">
        <v>21.6</v>
      </c>
      <c r="D19" s="49">
        <v>49</v>
      </c>
      <c r="E19" s="24">
        <v>3.5</v>
      </c>
      <c r="F19" s="25">
        <f>(C19+E19)/D19</f>
        <v>0.5122448979591837</v>
      </c>
      <c r="G19" s="25">
        <v>1.3000000000000003</v>
      </c>
      <c r="H19" s="24">
        <v>2.28</v>
      </c>
    </row>
    <row r="20" spans="1:8" ht="12.75">
      <c r="A20" s="34" t="s">
        <v>32</v>
      </c>
      <c r="B20" s="36">
        <v>38828</v>
      </c>
      <c r="C20" s="29">
        <v>24</v>
      </c>
      <c r="D20" s="59">
        <v>41</v>
      </c>
      <c r="E20" s="29">
        <v>3.8</v>
      </c>
      <c r="F20" s="25">
        <f>(C20+E20)/D20</f>
        <v>0.6780487804878049</v>
      </c>
      <c r="G20" s="25">
        <v>1.4800000000000002</v>
      </c>
      <c r="H20" s="29">
        <v>3.4609756097560975</v>
      </c>
    </row>
    <row r="21" spans="1:8" ht="12.75">
      <c r="A21" s="34" t="s">
        <v>33</v>
      </c>
      <c r="B21" s="35">
        <v>38834</v>
      </c>
      <c r="C21" s="24">
        <v>13.4</v>
      </c>
      <c r="D21" s="49">
        <v>28</v>
      </c>
      <c r="E21" s="24">
        <v>0.8000000000000007</v>
      </c>
      <c r="F21" s="25">
        <f>(C21+E21)/D21</f>
        <v>0.5071428571428572</v>
      </c>
      <c r="G21" s="25">
        <v>1.1</v>
      </c>
      <c r="H21" s="24">
        <v>3.779310344827586</v>
      </c>
    </row>
    <row r="23" spans="1:8" ht="12.75">
      <c r="A23" s="34" t="s">
        <v>34</v>
      </c>
      <c r="B23" s="35">
        <v>38816</v>
      </c>
      <c r="C23" s="24">
        <v>38</v>
      </c>
      <c r="D23" s="49">
        <v>50</v>
      </c>
      <c r="E23" s="24">
        <v>2.3</v>
      </c>
      <c r="F23" s="25">
        <f>(C23+E23)/D23</f>
        <v>0.8059999999999999</v>
      </c>
      <c r="G23" s="2">
        <v>1.7600000000000002</v>
      </c>
      <c r="H23" s="24">
        <v>4.594117647058824</v>
      </c>
    </row>
    <row r="25" spans="1:8" ht="12.75">
      <c r="A25" s="34" t="s">
        <v>35</v>
      </c>
      <c r="B25" s="37">
        <v>38815</v>
      </c>
      <c r="C25" s="33">
        <v>17.9</v>
      </c>
      <c r="D25" s="58">
        <v>39</v>
      </c>
      <c r="E25" s="33">
        <v>1.6</v>
      </c>
      <c r="F25" s="39">
        <f>(C25+E25)/D25</f>
        <v>0.5</v>
      </c>
      <c r="G25" s="6">
        <v>0.8800000000000001</v>
      </c>
      <c r="H25" s="33">
        <v>3.7825</v>
      </c>
    </row>
    <row r="26" spans="1:4" ht="12.75">
      <c r="A26" s="40"/>
      <c r="D26" s="24"/>
    </row>
    <row r="27" spans="1:8" ht="12.75">
      <c r="A27" s="56" t="s">
        <v>9</v>
      </c>
      <c r="B27" s="62">
        <f aca="true" t="shared" si="0" ref="B27:H27">+AVERAGE(B7:B25)</f>
        <v>38818.333333333336</v>
      </c>
      <c r="C27" s="63">
        <f t="shared" si="0"/>
        <v>21.013333333333332</v>
      </c>
      <c r="D27" s="64">
        <f t="shared" si="0"/>
        <v>40</v>
      </c>
      <c r="E27" s="63">
        <f t="shared" si="0"/>
        <v>1.8200000000000005</v>
      </c>
      <c r="F27" s="65">
        <f t="shared" si="0"/>
        <v>0.5631997683306219</v>
      </c>
      <c r="G27" s="65">
        <f>+AVERAGE(G7:G25)</f>
        <v>1.1933333333333336</v>
      </c>
      <c r="H27" s="63">
        <f t="shared" si="0"/>
        <v>3.3901693596216558</v>
      </c>
    </row>
    <row r="28" spans="1:8" ht="12.75">
      <c r="A28" s="42" t="s">
        <v>20</v>
      </c>
      <c r="B28" s="43">
        <f aca="true" t="shared" si="1" ref="B28:H28">MAX(B7:B25)</f>
        <v>38834</v>
      </c>
      <c r="C28" s="27">
        <f t="shared" si="1"/>
        <v>39.8</v>
      </c>
      <c r="D28" s="22">
        <f t="shared" si="1"/>
        <v>51</v>
      </c>
      <c r="E28" s="27">
        <f t="shared" si="1"/>
        <v>3.8</v>
      </c>
      <c r="F28" s="26">
        <f t="shared" si="1"/>
        <v>0.8313725490196078</v>
      </c>
      <c r="G28" s="26">
        <f>MAX(G7:G25)</f>
        <v>1.7600000000000002</v>
      </c>
      <c r="H28" s="27">
        <f t="shared" si="1"/>
        <v>6.564516129032257</v>
      </c>
    </row>
    <row r="29" spans="1:8" ht="12.75">
      <c r="A29" s="42" t="s">
        <v>21</v>
      </c>
      <c r="B29" s="44">
        <f aca="true" t="shared" si="2" ref="B29:H29">MIN(B7:B25)</f>
        <v>38811</v>
      </c>
      <c r="C29" s="27">
        <f t="shared" si="2"/>
        <v>11.3</v>
      </c>
      <c r="D29" s="22">
        <f t="shared" si="2"/>
        <v>28</v>
      </c>
      <c r="E29" s="27">
        <f t="shared" si="2"/>
        <v>0.4</v>
      </c>
      <c r="F29" s="26">
        <f t="shared" si="2"/>
        <v>0.39354838709677425</v>
      </c>
      <c r="G29" s="26">
        <f>MIN(G7:G25)</f>
        <v>0.58</v>
      </c>
      <c r="H29" s="27">
        <f t="shared" si="2"/>
        <v>0.654</v>
      </c>
    </row>
    <row r="30" spans="1:8" ht="12.75">
      <c r="A30" s="56" t="s">
        <v>42</v>
      </c>
      <c r="B30" s="22">
        <v>28</v>
      </c>
      <c r="C30" s="27">
        <f aca="true" t="shared" si="3" ref="C30:H30">+C28-C29</f>
        <v>28.499999999999996</v>
      </c>
      <c r="D30" s="22">
        <f t="shared" si="3"/>
        <v>23</v>
      </c>
      <c r="E30" s="27">
        <f t="shared" si="3"/>
        <v>3.4</v>
      </c>
      <c r="F30" s="26">
        <f t="shared" si="3"/>
        <v>0.4378241619228335</v>
      </c>
      <c r="G30" s="26">
        <f t="shared" si="3"/>
        <v>1.1800000000000002</v>
      </c>
      <c r="H30" s="27">
        <f t="shared" si="3"/>
        <v>5.910516129032257</v>
      </c>
    </row>
    <row r="31" spans="1:8" ht="12.75">
      <c r="A31" s="42"/>
      <c r="B31" s="22"/>
      <c r="C31" s="27"/>
      <c r="D31" s="27"/>
      <c r="E31" s="27"/>
      <c r="F31" s="26"/>
      <c r="G31" s="26"/>
      <c r="H31" s="27"/>
    </row>
    <row r="32" spans="1:8" ht="12.75">
      <c r="A32" s="57" t="s">
        <v>38</v>
      </c>
      <c r="C32" s="26"/>
      <c r="D32" s="26"/>
      <c r="E32" s="26"/>
      <c r="F32" s="26"/>
      <c r="G32" s="26"/>
      <c r="H32" s="26"/>
    </row>
    <row r="33" ht="12.75">
      <c r="A33" s="67" t="s">
        <v>55</v>
      </c>
    </row>
    <row r="34" spans="1:8" ht="12.75">
      <c r="A34" s="42"/>
      <c r="B34" s="49"/>
      <c r="C34" s="26"/>
      <c r="D34" s="26"/>
      <c r="E34" s="26"/>
      <c r="F34" s="26"/>
      <c r="G34" s="26"/>
      <c r="H34" s="26"/>
    </row>
    <row r="35" spans="1:8" ht="12.75">
      <c r="A35" s="42"/>
      <c r="B35" s="49"/>
      <c r="C35" s="27"/>
      <c r="D35" s="27"/>
      <c r="E35" s="27"/>
      <c r="F35" s="27"/>
      <c r="G35" s="27"/>
      <c r="H35" s="27"/>
    </row>
    <row r="36" spans="1:8" ht="12.75">
      <c r="A36" s="42"/>
      <c r="B36" s="49"/>
      <c r="C36" s="26"/>
      <c r="D36" s="26"/>
      <c r="E36" s="26"/>
      <c r="F36" s="26"/>
      <c r="G36" s="26"/>
      <c r="H36" s="26"/>
    </row>
    <row r="37" spans="1:8" ht="12.75">
      <c r="A37" s="42"/>
      <c r="B37" s="49"/>
      <c r="C37" s="60"/>
      <c r="D37" s="60"/>
      <c r="E37" s="60"/>
      <c r="F37" s="60"/>
      <c r="G37" s="60"/>
      <c r="H37" s="60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18.00390625" style="34" customWidth="1"/>
    <col min="2" max="3" width="9.140625" style="23" customWidth="1"/>
    <col min="4" max="4" width="9.421875" style="50" customWidth="1"/>
    <col min="5" max="6" width="10.7109375" style="25" customWidth="1"/>
    <col min="7" max="7" width="10.7109375" style="50" customWidth="1"/>
    <col min="8" max="9" width="13.7109375" style="34" customWidth="1"/>
    <col min="10" max="10" width="12.28125" style="34" bestFit="1" customWidth="1"/>
    <col min="11" max="11" width="9.57421875" style="34" bestFit="1" customWidth="1"/>
    <col min="12" max="16384" width="9.140625" style="34" customWidth="1"/>
  </cols>
  <sheetData>
    <row r="1" ht="12.75">
      <c r="A1" s="51" t="s">
        <v>87</v>
      </c>
    </row>
    <row r="2" ht="12.75">
      <c r="A2" s="51"/>
    </row>
    <row r="3" spans="1:10" ht="12.75">
      <c r="A3" s="51"/>
      <c r="E3" s="23" t="s">
        <v>41</v>
      </c>
      <c r="F3" s="23" t="s">
        <v>41</v>
      </c>
      <c r="G3" s="52"/>
      <c r="H3" s="23" t="s">
        <v>41</v>
      </c>
      <c r="I3" s="23" t="s">
        <v>41</v>
      </c>
      <c r="J3" s="52"/>
    </row>
    <row r="4" spans="2:10" ht="12.75">
      <c r="B4" s="23" t="s">
        <v>41</v>
      </c>
      <c r="C4" s="23" t="s">
        <v>41</v>
      </c>
      <c r="E4" s="25" t="s">
        <v>20</v>
      </c>
      <c r="F4" s="25" t="s">
        <v>21</v>
      </c>
      <c r="H4" s="25" t="s">
        <v>20</v>
      </c>
      <c r="I4" s="25" t="s">
        <v>21</v>
      </c>
      <c r="J4" s="52" t="s">
        <v>42</v>
      </c>
    </row>
    <row r="5" spans="2:10" ht="12.75">
      <c r="B5" s="23" t="s">
        <v>20</v>
      </c>
      <c r="C5" s="23" t="s">
        <v>21</v>
      </c>
      <c r="D5" s="52" t="s">
        <v>42</v>
      </c>
      <c r="E5" s="53" t="s">
        <v>0</v>
      </c>
      <c r="F5" s="53" t="s">
        <v>0</v>
      </c>
      <c r="G5" s="52" t="s">
        <v>42</v>
      </c>
      <c r="H5" s="53" t="s">
        <v>63</v>
      </c>
      <c r="I5" s="53" t="s">
        <v>63</v>
      </c>
      <c r="J5" s="53" t="s">
        <v>63</v>
      </c>
    </row>
    <row r="6" spans="2:10" ht="12.75">
      <c r="B6" s="23" t="s">
        <v>7</v>
      </c>
      <c r="C6" s="23" t="s">
        <v>7</v>
      </c>
      <c r="D6" s="50" t="s">
        <v>7</v>
      </c>
      <c r="E6" s="53" t="s">
        <v>50</v>
      </c>
      <c r="F6" s="53" t="s">
        <v>50</v>
      </c>
      <c r="G6" s="53" t="s">
        <v>50</v>
      </c>
      <c r="H6" s="53" t="s">
        <v>67</v>
      </c>
      <c r="I6" s="53" t="s">
        <v>67</v>
      </c>
      <c r="J6" s="53" t="s">
        <v>67</v>
      </c>
    </row>
    <row r="7" spans="1:10" ht="12.75">
      <c r="A7" s="54" t="s">
        <v>52</v>
      </c>
      <c r="B7" s="38" t="s">
        <v>13</v>
      </c>
      <c r="C7" s="38" t="s">
        <v>13</v>
      </c>
      <c r="D7" s="55" t="s">
        <v>13</v>
      </c>
      <c r="E7" s="39" t="s">
        <v>51</v>
      </c>
      <c r="F7" s="39" t="s">
        <v>51</v>
      </c>
      <c r="G7" s="55" t="s">
        <v>51</v>
      </c>
      <c r="H7" s="39" t="s">
        <v>51</v>
      </c>
      <c r="I7" s="39" t="s">
        <v>51</v>
      </c>
      <c r="J7" s="55" t="s">
        <v>51</v>
      </c>
    </row>
    <row r="8" spans="1:10" ht="12.75">
      <c r="A8" s="34" t="s">
        <v>22</v>
      </c>
      <c r="B8" s="106">
        <v>67</v>
      </c>
      <c r="C8" s="106">
        <v>25</v>
      </c>
      <c r="D8" s="106">
        <v>42</v>
      </c>
      <c r="E8" s="107">
        <v>1.0636363636363637</v>
      </c>
      <c r="F8" s="107">
        <v>0.3508771929824562</v>
      </c>
      <c r="G8" s="107">
        <v>0.7127591706539076</v>
      </c>
      <c r="H8" s="107">
        <v>2.1</v>
      </c>
      <c r="I8" s="107">
        <v>0.8599999999999998</v>
      </c>
      <c r="J8" s="107">
        <v>1.2400000000000002</v>
      </c>
    </row>
    <row r="9" spans="1:10" ht="12.75">
      <c r="A9" s="34" t="s">
        <v>23</v>
      </c>
      <c r="B9" s="106">
        <v>54</v>
      </c>
      <c r="C9" s="106">
        <v>22</v>
      </c>
      <c r="D9" s="106">
        <v>32</v>
      </c>
      <c r="E9" s="107">
        <v>0.7363636363636363</v>
      </c>
      <c r="F9" s="107">
        <v>0.32790697674418606</v>
      </c>
      <c r="G9" s="107">
        <v>0.40845665961945027</v>
      </c>
      <c r="H9" s="107">
        <v>1.28</v>
      </c>
      <c r="I9" s="107">
        <v>0.74</v>
      </c>
      <c r="J9" s="107">
        <v>0.54</v>
      </c>
    </row>
    <row r="10" spans="1:10" ht="12.75">
      <c r="A10" s="82" t="s">
        <v>73</v>
      </c>
      <c r="B10" s="77">
        <v>80</v>
      </c>
      <c r="C10" s="77">
        <v>28</v>
      </c>
      <c r="D10" s="77">
        <v>52</v>
      </c>
      <c r="E10" s="100">
        <v>0.9285714285714287</v>
      </c>
      <c r="F10" s="99">
        <v>0.43896103896103894</v>
      </c>
      <c r="G10" s="99">
        <v>0.4896103896103898</v>
      </c>
      <c r="H10" s="99">
        <v>2</v>
      </c>
      <c r="I10" s="99">
        <v>0.9</v>
      </c>
      <c r="J10" s="99">
        <v>1.1</v>
      </c>
    </row>
    <row r="11" spans="1:10" ht="12.75">
      <c r="A11" s="82" t="s">
        <v>77</v>
      </c>
      <c r="B11" s="77">
        <v>100</v>
      </c>
      <c r="C11" s="77">
        <v>40</v>
      </c>
      <c r="D11" s="77">
        <v>60</v>
      </c>
      <c r="E11" s="100">
        <v>0.875</v>
      </c>
      <c r="F11" s="99">
        <v>0.3</v>
      </c>
      <c r="G11" s="99">
        <v>0.5</v>
      </c>
      <c r="H11" s="99">
        <v>2.22</v>
      </c>
      <c r="I11" s="99">
        <v>0.8</v>
      </c>
      <c r="J11" s="99">
        <v>1.4200000000000002</v>
      </c>
    </row>
    <row r="12" spans="1:10" ht="12.75">
      <c r="A12" s="66" t="s">
        <v>24</v>
      </c>
      <c r="B12" s="77">
        <v>85</v>
      </c>
      <c r="C12" s="77">
        <v>25</v>
      </c>
      <c r="D12" s="77">
        <v>60</v>
      </c>
      <c r="E12" s="100">
        <v>1.0730769230769233</v>
      </c>
      <c r="F12" s="99">
        <v>0.3</v>
      </c>
      <c r="G12" s="99">
        <v>0.8</v>
      </c>
      <c r="H12" s="99">
        <v>2.18</v>
      </c>
      <c r="I12" s="99">
        <v>1.2400000000000002</v>
      </c>
      <c r="J12" s="99">
        <v>1</v>
      </c>
    </row>
    <row r="13" spans="1:10" ht="12.75">
      <c r="A13" s="66" t="s">
        <v>25</v>
      </c>
      <c r="B13" s="78">
        <v>74</v>
      </c>
      <c r="C13" s="78">
        <v>22</v>
      </c>
      <c r="D13" s="77">
        <v>52</v>
      </c>
      <c r="E13" s="100">
        <v>0.9090909090909091</v>
      </c>
      <c r="F13" s="99">
        <v>0.28</v>
      </c>
      <c r="G13" s="99">
        <v>0.629090909090909</v>
      </c>
      <c r="H13" s="99">
        <v>1.44</v>
      </c>
      <c r="I13" s="99">
        <v>0.56</v>
      </c>
      <c r="J13" s="99">
        <v>0.8799999999999999</v>
      </c>
    </row>
    <row r="14" spans="2:10" ht="12.75">
      <c r="B14" s="78"/>
      <c r="C14" s="78"/>
      <c r="D14" s="78"/>
      <c r="E14" s="99"/>
      <c r="F14" s="100"/>
      <c r="G14" s="99"/>
      <c r="H14" s="102"/>
      <c r="I14" s="102"/>
      <c r="J14" s="102"/>
    </row>
    <row r="15" spans="1:11" ht="12.75">
      <c r="A15" s="34" t="s">
        <v>26</v>
      </c>
      <c r="B15" s="77">
        <v>47</v>
      </c>
      <c r="C15" s="77">
        <v>17</v>
      </c>
      <c r="D15" s="77">
        <v>30</v>
      </c>
      <c r="E15" s="99">
        <v>0.4882352941176471</v>
      </c>
      <c r="F15" s="99">
        <v>0.22702702702702704</v>
      </c>
      <c r="G15" s="99">
        <v>0.26120826709062006</v>
      </c>
      <c r="H15" s="99">
        <v>1.2200000000000002</v>
      </c>
      <c r="I15" s="99">
        <v>0.58</v>
      </c>
      <c r="J15" s="99">
        <v>0.6400000000000002</v>
      </c>
      <c r="K15" s="80"/>
    </row>
    <row r="16" spans="1:11" ht="12.75">
      <c r="A16" s="66" t="s">
        <v>27</v>
      </c>
      <c r="B16" s="77">
        <v>89</v>
      </c>
      <c r="C16" s="77">
        <v>35</v>
      </c>
      <c r="D16" s="77">
        <v>54</v>
      </c>
      <c r="E16" s="99">
        <v>1.637142857142857</v>
      </c>
      <c r="F16" s="99">
        <v>0.4</v>
      </c>
      <c r="G16" s="99">
        <v>1.2</v>
      </c>
      <c r="H16" s="99">
        <v>2.44</v>
      </c>
      <c r="I16" s="99">
        <v>1.1400000000000001</v>
      </c>
      <c r="J16" s="99">
        <v>1.2999999999999998</v>
      </c>
      <c r="K16" s="80"/>
    </row>
    <row r="17" spans="1:11" ht="12.75">
      <c r="A17" s="34" t="s">
        <v>28</v>
      </c>
      <c r="B17" s="77">
        <v>64</v>
      </c>
      <c r="C17" s="77">
        <v>24</v>
      </c>
      <c r="D17" s="77">
        <v>40</v>
      </c>
      <c r="E17" s="99">
        <v>0.8866666666666667</v>
      </c>
      <c r="F17" s="99">
        <v>0.3</v>
      </c>
      <c r="G17" s="99">
        <v>0.6</v>
      </c>
      <c r="H17" s="99">
        <v>1.7799999999999998</v>
      </c>
      <c r="I17" s="99">
        <v>0.6</v>
      </c>
      <c r="J17" s="99">
        <v>1.2</v>
      </c>
      <c r="K17" s="80"/>
    </row>
    <row r="18" spans="1:10" ht="12.75">
      <c r="A18" s="66" t="s">
        <v>29</v>
      </c>
      <c r="B18" s="77">
        <v>63</v>
      </c>
      <c r="C18" s="78">
        <v>23</v>
      </c>
      <c r="D18" s="77">
        <v>40</v>
      </c>
      <c r="E18" s="100">
        <v>0.7599999999999999</v>
      </c>
      <c r="F18" s="99">
        <v>0.32894736842105265</v>
      </c>
      <c r="G18" s="99">
        <v>0.43105263157894724</v>
      </c>
      <c r="H18" s="99">
        <v>1.6</v>
      </c>
      <c r="I18" s="99">
        <v>0.82</v>
      </c>
      <c r="J18" s="99">
        <v>0.7800000000000001</v>
      </c>
    </row>
    <row r="19" spans="2:10" ht="12.75">
      <c r="B19" s="77"/>
      <c r="C19" s="78"/>
      <c r="D19" s="78"/>
      <c r="E19" s="99"/>
      <c r="F19" s="100"/>
      <c r="G19" s="99"/>
      <c r="H19" s="102"/>
      <c r="I19" s="102"/>
      <c r="J19" s="102"/>
    </row>
    <row r="20" spans="1:10" ht="12.75">
      <c r="A20" s="34" t="s">
        <v>30</v>
      </c>
      <c r="B20" s="77">
        <v>61</v>
      </c>
      <c r="C20" s="77">
        <v>27</v>
      </c>
      <c r="D20" s="77">
        <v>34</v>
      </c>
      <c r="E20" s="99">
        <v>0.8</v>
      </c>
      <c r="F20" s="99">
        <v>0.27291666666666664</v>
      </c>
      <c r="G20" s="99">
        <v>0.6</v>
      </c>
      <c r="H20" s="99">
        <v>1.4</v>
      </c>
      <c r="I20" s="99">
        <v>0.8</v>
      </c>
      <c r="J20" s="99">
        <v>0.6</v>
      </c>
    </row>
    <row r="21" spans="1:10" ht="12.75">
      <c r="A21" s="34" t="s">
        <v>31</v>
      </c>
      <c r="B21" s="77">
        <v>64</v>
      </c>
      <c r="C21" s="78">
        <v>20</v>
      </c>
      <c r="D21" s="77">
        <v>44</v>
      </c>
      <c r="E21" s="99">
        <v>0.9</v>
      </c>
      <c r="F21" s="100">
        <v>0.32954545454545453</v>
      </c>
      <c r="G21" s="99">
        <v>0.6</v>
      </c>
      <c r="H21" s="99">
        <v>1.52</v>
      </c>
      <c r="I21" s="99">
        <v>0.76</v>
      </c>
      <c r="J21" s="99">
        <v>0.76</v>
      </c>
    </row>
    <row r="22" spans="1:10" ht="12.75">
      <c r="A22" s="34" t="s">
        <v>32</v>
      </c>
      <c r="B22" s="77">
        <v>67</v>
      </c>
      <c r="C22" s="78">
        <v>23</v>
      </c>
      <c r="D22" s="77">
        <v>44</v>
      </c>
      <c r="E22" s="99">
        <v>1.091304347826087</v>
      </c>
      <c r="F22" s="99">
        <v>0.26999999999999996</v>
      </c>
      <c r="G22" s="99">
        <v>0.8213043478260871</v>
      </c>
      <c r="H22" s="99">
        <v>1.64</v>
      </c>
      <c r="I22" s="99">
        <v>0.9200000000000002</v>
      </c>
      <c r="J22" s="99">
        <v>0.7199999999999998</v>
      </c>
    </row>
    <row r="23" spans="1:10" ht="12.75">
      <c r="A23" s="34" t="s">
        <v>33</v>
      </c>
      <c r="B23" s="77">
        <v>55</v>
      </c>
      <c r="C23" s="77">
        <v>21</v>
      </c>
      <c r="D23" s="77">
        <v>34</v>
      </c>
      <c r="E23" s="99">
        <v>0.7966666666666666</v>
      </c>
      <c r="F23" s="99">
        <v>0.17090909090909095</v>
      </c>
      <c r="G23" s="99">
        <v>0.6257575757575757</v>
      </c>
      <c r="H23" s="99">
        <v>2.4</v>
      </c>
      <c r="I23" s="99">
        <v>0.4200000000000001</v>
      </c>
      <c r="J23" s="99">
        <v>1.9799999999999998</v>
      </c>
    </row>
    <row r="24" spans="2:10" ht="12.75">
      <c r="B24" s="77"/>
      <c r="C24" s="77"/>
      <c r="D24" s="77"/>
      <c r="E24" s="99"/>
      <c r="F24" s="99"/>
      <c r="G24" s="99"/>
      <c r="H24" s="102"/>
      <c r="I24" s="102"/>
      <c r="J24" s="102"/>
    </row>
    <row r="25" spans="1:10" ht="12.75">
      <c r="A25" s="34" t="s">
        <v>34</v>
      </c>
      <c r="B25" s="77">
        <v>67</v>
      </c>
      <c r="C25" s="77">
        <v>22</v>
      </c>
      <c r="D25" s="77">
        <v>45</v>
      </c>
      <c r="E25" s="99">
        <v>1.0942307692307691</v>
      </c>
      <c r="F25" s="99">
        <v>0.343859649122807</v>
      </c>
      <c r="G25" s="99">
        <v>0.7503711201079621</v>
      </c>
      <c r="H25" s="99">
        <v>2.18</v>
      </c>
      <c r="I25" s="99">
        <v>0.8200000000000001</v>
      </c>
      <c r="J25" s="99">
        <v>1.36</v>
      </c>
    </row>
    <row r="26" spans="2:10" ht="12.75">
      <c r="B26" s="77"/>
      <c r="C26" s="77"/>
      <c r="D26" s="77"/>
      <c r="E26" s="99"/>
      <c r="F26" s="99"/>
      <c r="G26" s="99"/>
      <c r="H26" s="102"/>
      <c r="I26" s="102"/>
      <c r="J26" s="102"/>
    </row>
    <row r="27" spans="1:10" ht="12.75">
      <c r="A27" s="54" t="s">
        <v>35</v>
      </c>
      <c r="B27" s="79">
        <v>59</v>
      </c>
      <c r="C27" s="79">
        <v>26</v>
      </c>
      <c r="D27" s="79">
        <v>33</v>
      </c>
      <c r="E27" s="101">
        <v>0.7585365853658537</v>
      </c>
      <c r="F27" s="101">
        <v>0.34418604651162793</v>
      </c>
      <c r="G27" s="101">
        <v>0.5</v>
      </c>
      <c r="H27" s="101">
        <v>1.52</v>
      </c>
      <c r="I27" s="101">
        <v>0.7</v>
      </c>
      <c r="J27" s="101">
        <v>0.8</v>
      </c>
    </row>
    <row r="28" spans="1:10" ht="12.75">
      <c r="A28" s="40"/>
      <c r="D28" s="23"/>
      <c r="E28" s="24"/>
      <c r="F28" s="24"/>
      <c r="G28" s="24"/>
      <c r="H28" s="103"/>
      <c r="I28" s="103"/>
      <c r="J28" s="103"/>
    </row>
    <row r="29" spans="1:10" ht="12.75">
      <c r="A29" s="42" t="s">
        <v>36</v>
      </c>
      <c r="B29" s="22">
        <f>MAX(B8:B27)</f>
        <v>100</v>
      </c>
      <c r="C29" s="22">
        <f aca="true" t="shared" si="0" ref="C29:J29">MAX(C8:C27)</f>
        <v>40</v>
      </c>
      <c r="D29" s="22">
        <f t="shared" si="0"/>
        <v>60</v>
      </c>
      <c r="E29" s="27">
        <f>MAX(E8:E27)</f>
        <v>1.637142857142857</v>
      </c>
      <c r="F29" s="27">
        <f t="shared" si="0"/>
        <v>0.43896103896103894</v>
      </c>
      <c r="G29" s="27">
        <f t="shared" si="0"/>
        <v>1.2</v>
      </c>
      <c r="H29" s="27">
        <f t="shared" si="0"/>
        <v>2.44</v>
      </c>
      <c r="I29" s="27">
        <f t="shared" si="0"/>
        <v>1.2400000000000002</v>
      </c>
      <c r="J29" s="27">
        <f t="shared" si="0"/>
        <v>1.9799999999999998</v>
      </c>
    </row>
    <row r="30" spans="1:10" ht="12.75">
      <c r="A30" s="42" t="s">
        <v>37</v>
      </c>
      <c r="B30" s="22">
        <f>MIN(B8:B27)</f>
        <v>47</v>
      </c>
      <c r="C30" s="22">
        <f aca="true" t="shared" si="1" ref="C30:J30">MIN(C8:C27)</f>
        <v>17</v>
      </c>
      <c r="D30" s="22">
        <f t="shared" si="1"/>
        <v>30</v>
      </c>
      <c r="E30" s="27">
        <f t="shared" si="1"/>
        <v>0.4882352941176471</v>
      </c>
      <c r="F30" s="27">
        <f t="shared" si="1"/>
        <v>0.17090909090909095</v>
      </c>
      <c r="G30" s="27">
        <f>MIN(G8:G27)</f>
        <v>0.26120826709062006</v>
      </c>
      <c r="H30" s="27">
        <f t="shared" si="1"/>
        <v>1.2200000000000002</v>
      </c>
      <c r="I30" s="27">
        <f t="shared" si="1"/>
        <v>0.4200000000000001</v>
      </c>
      <c r="J30" s="27">
        <f t="shared" si="1"/>
        <v>0.54</v>
      </c>
    </row>
    <row r="31" spans="1:10" ht="12.75">
      <c r="A31" s="56" t="s">
        <v>45</v>
      </c>
      <c r="B31" s="22">
        <f>+B29-B30</f>
        <v>53</v>
      </c>
      <c r="C31" s="22">
        <f>+C29-C30</f>
        <v>23</v>
      </c>
      <c r="D31" s="22">
        <f>+D29-D30</f>
        <v>30</v>
      </c>
      <c r="E31" s="27">
        <f>+E29-E30</f>
        <v>1.14890756302521</v>
      </c>
      <c r="F31" s="27">
        <f>+F29-F30</f>
        <v>0.268051948051948</v>
      </c>
      <c r="G31" s="27">
        <f>+G29-G30</f>
        <v>0.9387917329093799</v>
      </c>
      <c r="H31" s="27">
        <f>+H29-H30</f>
        <v>1.2199999999999998</v>
      </c>
      <c r="I31" s="27">
        <f>+I29-I30</f>
        <v>0.8200000000000001</v>
      </c>
      <c r="J31" s="27">
        <f>+J29-J30</f>
        <v>1.4399999999999997</v>
      </c>
    </row>
    <row r="32" spans="1:7" ht="12.75">
      <c r="A32" s="42"/>
      <c r="B32" s="22"/>
      <c r="C32" s="22"/>
      <c r="D32" s="26"/>
      <c r="E32" s="26"/>
      <c r="F32" s="26"/>
      <c r="G32" s="26"/>
    </row>
    <row r="33" ht="12.75">
      <c r="A33" s="57" t="s">
        <v>38</v>
      </c>
    </row>
    <row r="34" ht="12.75">
      <c r="A34" s="67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0.28125" style="17" bestFit="1" customWidth="1"/>
    <col min="3" max="3" width="10.7109375" style="3" customWidth="1"/>
    <col min="4" max="4" width="10.7109375" style="2" customWidth="1"/>
    <col min="5" max="5" width="9.7109375" style="3" bestFit="1" customWidth="1"/>
    <col min="6" max="6" width="10.7109375" style="5" customWidth="1"/>
    <col min="7" max="7" width="13.7109375" style="0" customWidth="1"/>
    <col min="8" max="8" width="10.7109375" style="3" customWidth="1"/>
    <col min="9" max="9" width="12.140625" style="0" bestFit="1" customWidth="1"/>
    <col min="10" max="10" width="9.140625" style="2" customWidth="1"/>
  </cols>
  <sheetData>
    <row r="1" spans="1:10" ht="12.75">
      <c r="A1" s="1" t="s">
        <v>85</v>
      </c>
      <c r="B1" s="2"/>
      <c r="D1" s="3"/>
      <c r="E1" s="4"/>
      <c r="F1" s="3"/>
      <c r="G1" s="3"/>
      <c r="I1" s="3" t="s">
        <v>62</v>
      </c>
      <c r="J1" s="4"/>
    </row>
    <row r="2" spans="1:10" ht="12.75">
      <c r="A2" s="1"/>
      <c r="B2" s="2"/>
      <c r="D2" s="3"/>
      <c r="E2" s="4"/>
      <c r="F2" s="3"/>
      <c r="G2" s="3"/>
      <c r="I2" s="3" t="s">
        <v>62</v>
      </c>
      <c r="J2" s="4"/>
    </row>
    <row r="3" spans="2:10" ht="12.75">
      <c r="B3" s="2"/>
      <c r="D3" s="86"/>
      <c r="E3" s="4"/>
      <c r="F3" s="3"/>
      <c r="G3" s="3"/>
      <c r="H3" s="5" t="s">
        <v>0</v>
      </c>
      <c r="I3" s="3" t="s">
        <v>63</v>
      </c>
      <c r="J3" s="4" t="s">
        <v>1</v>
      </c>
    </row>
    <row r="4" spans="2:10" ht="12.75">
      <c r="B4" s="2"/>
      <c r="D4" s="84" t="s">
        <v>75</v>
      </c>
      <c r="E4" s="4"/>
      <c r="F4" s="3" t="s">
        <v>44</v>
      </c>
      <c r="G4" s="3" t="s">
        <v>3</v>
      </c>
      <c r="H4" s="5" t="s">
        <v>2</v>
      </c>
      <c r="I4" s="3" t="s">
        <v>64</v>
      </c>
      <c r="J4" s="4" t="s">
        <v>4</v>
      </c>
    </row>
    <row r="5" spans="2:10" s="34" customFormat="1" ht="12.75">
      <c r="B5" s="49" t="s">
        <v>5</v>
      </c>
      <c r="C5" s="24" t="s">
        <v>6</v>
      </c>
      <c r="D5" s="108" t="s">
        <v>76</v>
      </c>
      <c r="E5" s="23" t="s">
        <v>7</v>
      </c>
      <c r="F5" s="24" t="s">
        <v>43</v>
      </c>
      <c r="G5" s="24" t="s">
        <v>9</v>
      </c>
      <c r="H5" s="25" t="s">
        <v>8</v>
      </c>
      <c r="I5" s="29" t="s">
        <v>65</v>
      </c>
      <c r="J5" s="23" t="s">
        <v>10</v>
      </c>
    </row>
    <row r="6" spans="2:10" s="34" customFormat="1" ht="12.75">
      <c r="B6" s="58" t="s">
        <v>11</v>
      </c>
      <c r="C6" s="33" t="s">
        <v>12</v>
      </c>
      <c r="D6" s="109" t="s">
        <v>11</v>
      </c>
      <c r="E6" s="38" t="s">
        <v>13</v>
      </c>
      <c r="F6" s="33" t="s">
        <v>12</v>
      </c>
      <c r="G6" s="33" t="s">
        <v>70</v>
      </c>
      <c r="H6" s="39" t="s">
        <v>66</v>
      </c>
      <c r="I6" s="33" t="s">
        <v>66</v>
      </c>
      <c r="J6" s="38" t="s">
        <v>11</v>
      </c>
    </row>
    <row r="7" spans="1:10" s="34" customFormat="1" ht="12.75">
      <c r="A7" s="34" t="s">
        <v>22</v>
      </c>
      <c r="B7" s="69">
        <v>43216</v>
      </c>
      <c r="C7" s="18">
        <v>16.4</v>
      </c>
      <c r="D7" s="93">
        <v>0.6666666666666665</v>
      </c>
      <c r="E7" s="21">
        <v>34</v>
      </c>
      <c r="F7" s="18">
        <v>1</v>
      </c>
      <c r="G7" s="18">
        <v>5.038235294117647</v>
      </c>
      <c r="H7" s="70">
        <v>0.5117647058823529</v>
      </c>
      <c r="I7" s="46">
        <v>1.1199999999999999</v>
      </c>
      <c r="J7" s="21">
        <v>1</v>
      </c>
    </row>
    <row r="8" spans="1:10" s="34" customFormat="1" ht="12.75">
      <c r="A8" s="34" t="s">
        <v>23</v>
      </c>
      <c r="B8" s="104">
        <v>43199</v>
      </c>
      <c r="C8" s="29">
        <v>8.5</v>
      </c>
      <c r="D8" s="114">
        <v>0.5782312925170068</v>
      </c>
      <c r="E8" s="30">
        <v>33</v>
      </c>
      <c r="F8" s="29">
        <v>2</v>
      </c>
      <c r="G8" s="29">
        <v>2.463636363636364</v>
      </c>
      <c r="H8" s="29">
        <v>0.3181818181818182</v>
      </c>
      <c r="I8" s="29">
        <v>1.04</v>
      </c>
      <c r="J8" s="30">
        <v>4</v>
      </c>
    </row>
    <row r="9" spans="1:10" s="34" customFormat="1" ht="12.75">
      <c r="A9" s="82" t="s">
        <v>73</v>
      </c>
      <c r="B9" s="104">
        <v>42824</v>
      </c>
      <c r="C9" s="29">
        <v>15.6</v>
      </c>
      <c r="D9" s="114">
        <v>0.48297213622291024</v>
      </c>
      <c r="E9" s="30">
        <v>37</v>
      </c>
      <c r="F9" s="29">
        <v>3.1000000000000014</v>
      </c>
      <c r="G9" s="24">
        <v>3.1540540540540545</v>
      </c>
      <c r="H9" s="29">
        <v>0.5054054054054055</v>
      </c>
      <c r="I9" s="29">
        <v>1.14</v>
      </c>
      <c r="J9" s="23">
        <v>5</v>
      </c>
    </row>
    <row r="10" spans="1:10" s="34" customFormat="1" ht="12.75">
      <c r="A10" s="82" t="s">
        <v>77</v>
      </c>
      <c r="B10" s="104">
        <v>43191</v>
      </c>
      <c r="C10" s="29">
        <v>22.5</v>
      </c>
      <c r="D10" s="114">
        <v>0.6392045454545454</v>
      </c>
      <c r="E10" s="30">
        <v>46</v>
      </c>
      <c r="F10" s="29">
        <v>3.1999999999999993</v>
      </c>
      <c r="G10" s="24">
        <v>4.736956521739129</v>
      </c>
      <c r="H10" s="29">
        <v>0.558695652173913</v>
      </c>
      <c r="I10" s="29">
        <v>1.54</v>
      </c>
      <c r="J10" s="23">
        <v>5</v>
      </c>
    </row>
    <row r="11" spans="1:10" s="34" customFormat="1" ht="12.75">
      <c r="A11" s="66" t="s">
        <v>24</v>
      </c>
      <c r="B11" s="104">
        <v>43196</v>
      </c>
      <c r="C11" s="29">
        <v>13.3</v>
      </c>
      <c r="D11" s="114">
        <v>0.5588235294117647</v>
      </c>
      <c r="E11" s="30">
        <v>36</v>
      </c>
      <c r="F11" s="29">
        <v>3.400000000000002</v>
      </c>
      <c r="G11" s="24">
        <v>3.401724137931035</v>
      </c>
      <c r="H11" s="29">
        <v>0.46388888888888896</v>
      </c>
      <c r="I11" s="29">
        <v>1.1600000000000001</v>
      </c>
      <c r="J11" s="23">
        <v>4</v>
      </c>
    </row>
    <row r="12" spans="1:10" s="34" customFormat="1" ht="12.75">
      <c r="A12" s="66" t="s">
        <v>25</v>
      </c>
      <c r="B12" s="104">
        <v>43189</v>
      </c>
      <c r="C12" s="29">
        <v>8.4</v>
      </c>
      <c r="D12" s="114">
        <v>0.5121951219512195</v>
      </c>
      <c r="E12" s="30">
        <v>37</v>
      </c>
      <c r="F12" s="29">
        <v>1.1999999999999993</v>
      </c>
      <c r="G12" s="24">
        <v>2.8027777777777776</v>
      </c>
      <c r="H12" s="29">
        <v>0.2594594594594595</v>
      </c>
      <c r="I12" s="24">
        <v>0.5199999999999999</v>
      </c>
      <c r="J12" s="23">
        <v>5</v>
      </c>
    </row>
    <row r="13" spans="2:10" s="34" customFormat="1" ht="12.75">
      <c r="B13" s="104"/>
      <c r="C13" s="29"/>
      <c r="D13" s="114"/>
      <c r="E13" s="30"/>
      <c r="F13" s="29"/>
      <c r="G13" s="29"/>
      <c r="H13" s="29"/>
      <c r="I13" s="29"/>
      <c r="J13" s="30"/>
    </row>
    <row r="14" spans="1:10" s="34" customFormat="1" ht="12.75">
      <c r="A14" s="34" t="s">
        <v>26</v>
      </c>
      <c r="B14" s="104">
        <v>43201</v>
      </c>
      <c r="C14" s="29">
        <v>8.2</v>
      </c>
      <c r="D14" s="114">
        <v>0.8118811881188118</v>
      </c>
      <c r="E14" s="30">
        <v>27</v>
      </c>
      <c r="F14" s="29">
        <v>0.7000000000000011</v>
      </c>
      <c r="G14" s="29">
        <v>3.5370370370370363</v>
      </c>
      <c r="H14" s="29">
        <v>0.32962962962962966</v>
      </c>
      <c r="I14" s="29">
        <v>0.74</v>
      </c>
      <c r="J14" s="23">
        <v>4</v>
      </c>
    </row>
    <row r="15" spans="1:10" s="34" customFormat="1" ht="12.75">
      <c r="A15" s="66" t="s">
        <v>27</v>
      </c>
      <c r="B15" s="104">
        <v>43212</v>
      </c>
      <c r="C15" s="29">
        <v>28.7</v>
      </c>
      <c r="D15" s="114">
        <v>0.8516320474777447</v>
      </c>
      <c r="E15" s="30">
        <v>38</v>
      </c>
      <c r="F15" s="29">
        <v>1.6999999999999993</v>
      </c>
      <c r="G15" s="29">
        <v>5.568421052631579</v>
      </c>
      <c r="H15" s="29">
        <v>0.7999999999999999</v>
      </c>
      <c r="I15" s="29">
        <v>1.3</v>
      </c>
      <c r="J15" s="30">
        <v>1</v>
      </c>
    </row>
    <row r="16" spans="1:10" s="34" customFormat="1" ht="12.75">
      <c r="A16" s="34" t="s">
        <v>28</v>
      </c>
      <c r="B16" s="104">
        <v>43189</v>
      </c>
      <c r="C16" s="29">
        <v>9.5</v>
      </c>
      <c r="D16" s="114">
        <v>0.5828220858895705</v>
      </c>
      <c r="E16" s="30">
        <v>27</v>
      </c>
      <c r="F16" s="29">
        <v>2.6999999999999993</v>
      </c>
      <c r="G16" s="29">
        <v>4.392592592592592</v>
      </c>
      <c r="H16" s="29">
        <v>0.45185185185185184</v>
      </c>
      <c r="I16" s="29">
        <v>0.54</v>
      </c>
      <c r="J16" s="30">
        <v>5</v>
      </c>
    </row>
    <row r="17" spans="1:10" s="34" customFormat="1" ht="12.75">
      <c r="A17" s="66" t="s">
        <v>29</v>
      </c>
      <c r="B17" s="104">
        <v>43212</v>
      </c>
      <c r="C17" s="29">
        <v>13.6</v>
      </c>
      <c r="D17" s="114">
        <v>0.8242424242424242</v>
      </c>
      <c r="E17" s="30">
        <v>23</v>
      </c>
      <c r="F17" s="29">
        <v>1.1999999999999993</v>
      </c>
      <c r="G17" s="29">
        <v>3.7782608695652176</v>
      </c>
      <c r="H17" s="29">
        <v>0.6434782608695652</v>
      </c>
      <c r="I17" s="29">
        <v>1.1400000000000001</v>
      </c>
      <c r="J17" s="23">
        <v>1</v>
      </c>
    </row>
    <row r="18" spans="2:10" s="34" customFormat="1" ht="12.75">
      <c r="B18" s="104"/>
      <c r="C18" s="29"/>
      <c r="D18" s="114"/>
      <c r="E18" s="30"/>
      <c r="F18" s="24"/>
      <c r="G18" s="24"/>
      <c r="H18" s="29"/>
      <c r="I18" s="24"/>
      <c r="J18" s="23"/>
    </row>
    <row r="19" spans="1:10" s="34" customFormat="1" ht="12.75">
      <c r="A19" s="34" t="s">
        <v>30</v>
      </c>
      <c r="B19" s="104">
        <v>43212</v>
      </c>
      <c r="C19" s="29">
        <v>17.1</v>
      </c>
      <c r="D19" s="114">
        <v>1.06875</v>
      </c>
      <c r="E19" s="23">
        <v>41</v>
      </c>
      <c r="F19" s="29">
        <v>1.6999999999999993</v>
      </c>
      <c r="G19" s="24">
        <v>5.576744186046512</v>
      </c>
      <c r="H19" s="24">
        <v>0.4585365853658537</v>
      </c>
      <c r="I19" s="24">
        <v>1</v>
      </c>
      <c r="J19" s="23">
        <v>1</v>
      </c>
    </row>
    <row r="20" spans="1:10" s="34" customFormat="1" ht="12.75">
      <c r="A20" s="34" t="s">
        <v>31</v>
      </c>
      <c r="B20" s="104">
        <v>43212</v>
      </c>
      <c r="C20" s="29">
        <v>18.7</v>
      </c>
      <c r="D20" s="114">
        <v>1.093567251461988</v>
      </c>
      <c r="E20" s="30">
        <v>35</v>
      </c>
      <c r="F20" s="29">
        <v>2.3000000000000007</v>
      </c>
      <c r="G20" s="29">
        <v>5.325</v>
      </c>
      <c r="H20" s="29">
        <v>0.6</v>
      </c>
      <c r="I20" s="29">
        <v>1</v>
      </c>
      <c r="J20" s="30">
        <v>1</v>
      </c>
    </row>
    <row r="21" spans="1:10" s="34" customFormat="1" ht="12.75">
      <c r="A21" s="34" t="s">
        <v>32</v>
      </c>
      <c r="B21" s="104">
        <v>43216</v>
      </c>
      <c r="C21" s="29">
        <v>18.5</v>
      </c>
      <c r="D21" s="105">
        <v>0.8486238532110092</v>
      </c>
      <c r="E21" s="30">
        <v>34</v>
      </c>
      <c r="F21" s="29">
        <v>2.5</v>
      </c>
      <c r="G21" s="29">
        <v>5.954054054054056</v>
      </c>
      <c r="H21" s="29">
        <v>0.6176470588235294</v>
      </c>
      <c r="I21" s="29">
        <v>1.1800000000000002</v>
      </c>
      <c r="J21" s="59">
        <v>1</v>
      </c>
    </row>
    <row r="22" spans="1:10" s="34" customFormat="1" ht="12.75">
      <c r="A22" s="34" t="s">
        <v>33</v>
      </c>
      <c r="B22" s="113">
        <v>43213</v>
      </c>
      <c r="C22" s="29">
        <v>15.1</v>
      </c>
      <c r="D22" s="114">
        <v>1.0413793103448277</v>
      </c>
      <c r="E22" s="30">
        <v>33</v>
      </c>
      <c r="F22" s="29">
        <v>1.5</v>
      </c>
      <c r="G22" s="29">
        <v>5.6060606060606055</v>
      </c>
      <c r="H22" s="29">
        <v>0.503030303030303</v>
      </c>
      <c r="I22" s="29">
        <v>0.9800000000000001</v>
      </c>
      <c r="J22" s="30">
        <v>1</v>
      </c>
    </row>
    <row r="23" spans="2:10" s="34" customFormat="1" ht="12.75">
      <c r="B23" s="104"/>
      <c r="C23" s="29"/>
      <c r="D23" s="114"/>
      <c r="E23" s="30"/>
      <c r="F23" s="24"/>
      <c r="G23" s="24"/>
      <c r="H23" s="24"/>
      <c r="I23" s="24"/>
      <c r="J23" s="23"/>
    </row>
    <row r="24" spans="1:10" s="34" customFormat="1" ht="12.75">
      <c r="A24" s="34" t="s">
        <v>34</v>
      </c>
      <c r="B24" s="104">
        <v>43212</v>
      </c>
      <c r="C24" s="29">
        <v>24.2</v>
      </c>
      <c r="D24" s="115">
        <v>0.9272030651340996</v>
      </c>
      <c r="E24" s="30">
        <v>35</v>
      </c>
      <c r="F24" s="29">
        <v>2</v>
      </c>
      <c r="G24" s="29">
        <v>7.31142857142857</v>
      </c>
      <c r="H24" s="31">
        <v>0.7485714285714286</v>
      </c>
      <c r="I24" s="29">
        <v>1.1</v>
      </c>
      <c r="J24" s="30">
        <v>1</v>
      </c>
    </row>
    <row r="25" spans="2:10" s="34" customFormat="1" ht="12.75">
      <c r="B25" s="104"/>
      <c r="C25" s="29"/>
      <c r="D25" s="114"/>
      <c r="E25" s="30"/>
      <c r="F25" s="24"/>
      <c r="G25" s="24"/>
      <c r="H25" s="24"/>
      <c r="I25" s="24"/>
      <c r="J25" s="23"/>
    </row>
    <row r="26" spans="1:10" s="34" customFormat="1" ht="12.75">
      <c r="A26" s="54" t="s">
        <v>35</v>
      </c>
      <c r="B26" s="116">
        <v>43212</v>
      </c>
      <c r="C26" s="33">
        <v>12.7</v>
      </c>
      <c r="D26" s="55">
        <v>0.6939890710382512</v>
      </c>
      <c r="E26" s="38">
        <v>37</v>
      </c>
      <c r="F26" s="33">
        <v>0.9000000000000021</v>
      </c>
      <c r="G26" s="33">
        <v>5.581081081081082</v>
      </c>
      <c r="H26" s="33">
        <v>0.3675675675675676</v>
      </c>
      <c r="I26" s="33">
        <v>0.7200000000000001</v>
      </c>
      <c r="J26" s="38">
        <v>1</v>
      </c>
    </row>
    <row r="27" spans="1:10" s="34" customFormat="1" ht="12.75">
      <c r="A27" s="40"/>
      <c r="B27" s="35"/>
      <c r="C27" s="24"/>
      <c r="D27" s="23"/>
      <c r="E27" s="23"/>
      <c r="F27" s="24"/>
      <c r="G27" s="103"/>
      <c r="H27" s="24"/>
      <c r="I27" s="103"/>
      <c r="J27" s="49"/>
    </row>
    <row r="28" spans="1:10" s="34" customFormat="1" ht="12.75">
      <c r="A28" s="56" t="s">
        <v>9</v>
      </c>
      <c r="B28" s="76">
        <f aca="true" t="shared" si="0" ref="B28:J28">+AVERAGE(B7:B26)</f>
        <v>43181.625</v>
      </c>
      <c r="C28" s="63">
        <f t="shared" si="0"/>
        <v>15.687499999999998</v>
      </c>
      <c r="D28" s="96">
        <f t="shared" si="0"/>
        <v>0.7613864743214275</v>
      </c>
      <c r="E28" s="64">
        <f t="shared" si="0"/>
        <v>34.5625</v>
      </c>
      <c r="F28" s="63">
        <f t="shared" si="0"/>
        <v>1.9437500000000003</v>
      </c>
      <c r="G28" s="63">
        <f t="shared" si="0"/>
        <v>4.639254012484578</v>
      </c>
      <c r="H28" s="63">
        <f t="shared" si="0"/>
        <v>0.5086067884813479</v>
      </c>
      <c r="I28" s="63">
        <f t="shared" si="0"/>
        <v>1.0137500000000002</v>
      </c>
      <c r="J28" s="63">
        <f t="shared" si="0"/>
        <v>2.5625</v>
      </c>
    </row>
    <row r="29" spans="1:10" s="34" customFormat="1" ht="12.75">
      <c r="A29" s="42" t="s">
        <v>20</v>
      </c>
      <c r="B29" s="43">
        <f aca="true" t="shared" si="1" ref="B29:I29">MAX(B7:B26)</f>
        <v>43216</v>
      </c>
      <c r="C29" s="27">
        <f t="shared" si="1"/>
        <v>28.7</v>
      </c>
      <c r="D29" s="60">
        <f t="shared" si="1"/>
        <v>1.093567251461988</v>
      </c>
      <c r="E29" s="22">
        <f t="shared" si="1"/>
        <v>46</v>
      </c>
      <c r="F29" s="27">
        <f t="shared" si="1"/>
        <v>3.400000000000002</v>
      </c>
      <c r="G29" s="27">
        <f t="shared" si="1"/>
        <v>7.31142857142857</v>
      </c>
      <c r="H29" s="27">
        <f t="shared" si="1"/>
        <v>0.7999999999999999</v>
      </c>
      <c r="I29" s="27">
        <f t="shared" si="1"/>
        <v>1.54</v>
      </c>
      <c r="J29" s="49"/>
    </row>
    <row r="30" spans="1:10" s="34" customFormat="1" ht="12.75">
      <c r="A30" s="42" t="s">
        <v>21</v>
      </c>
      <c r="B30" s="43">
        <f aca="true" t="shared" si="2" ref="B30:G30">MIN(B7:B26)</f>
        <v>42824</v>
      </c>
      <c r="C30" s="27">
        <f t="shared" si="2"/>
        <v>8.2</v>
      </c>
      <c r="D30" s="60">
        <f t="shared" si="2"/>
        <v>0.48297213622291024</v>
      </c>
      <c r="E30" s="22">
        <f t="shared" si="2"/>
        <v>23</v>
      </c>
      <c r="F30" s="27">
        <f t="shared" si="2"/>
        <v>0.7000000000000011</v>
      </c>
      <c r="G30" s="27">
        <f t="shared" si="2"/>
        <v>2.463636363636364</v>
      </c>
      <c r="H30" s="27">
        <f>MIN(H7:H26)</f>
        <v>0.2594594594594595</v>
      </c>
      <c r="I30" s="27">
        <f>MIN(I7:I26)</f>
        <v>0.5199999999999999</v>
      </c>
      <c r="J30" s="49"/>
    </row>
    <row r="31" spans="1:10" s="34" customFormat="1" ht="12.75">
      <c r="A31" s="42" t="s">
        <v>42</v>
      </c>
      <c r="B31" s="22">
        <v>79</v>
      </c>
      <c r="C31" s="27">
        <f>+C29-C30</f>
        <v>20.5</v>
      </c>
      <c r="D31" s="60">
        <f>+D29-D30</f>
        <v>0.6105951152390778</v>
      </c>
      <c r="E31" s="22">
        <f>+E29-E30</f>
        <v>23</v>
      </c>
      <c r="F31" s="27">
        <f>+F29-F30</f>
        <v>2.700000000000001</v>
      </c>
      <c r="G31" s="119">
        <f>+G29-G30</f>
        <v>4.847792207792206</v>
      </c>
      <c r="H31" s="27">
        <f>+H29-H30</f>
        <v>0.5405405405405405</v>
      </c>
      <c r="I31" s="27">
        <f>+I29-I30</f>
        <v>1.02</v>
      </c>
      <c r="J31" s="49"/>
    </row>
    <row r="32" spans="1:10" s="34" customFormat="1" ht="12.75">
      <c r="A32" s="42"/>
      <c r="B32" s="22"/>
      <c r="C32" s="26"/>
      <c r="D32" s="26"/>
      <c r="E32" s="26"/>
      <c r="F32" s="26"/>
      <c r="G32" s="118"/>
      <c r="H32" s="27"/>
      <c r="J32" s="49"/>
    </row>
    <row r="33" spans="1:10" s="34" customFormat="1" ht="12.75">
      <c r="A33" s="57" t="s">
        <v>38</v>
      </c>
      <c r="B33" s="35"/>
      <c r="C33" s="26"/>
      <c r="D33" s="26"/>
      <c r="E33" s="26"/>
      <c r="F33" s="26"/>
      <c r="G33" s="118"/>
      <c r="H33" s="26"/>
      <c r="J33" s="49"/>
    </row>
    <row r="34" spans="1:10" s="34" customFormat="1" ht="12.75">
      <c r="A34" s="117" t="s">
        <v>55</v>
      </c>
      <c r="B34" s="35"/>
      <c r="C34" s="24"/>
      <c r="D34" s="49"/>
      <c r="E34" s="24"/>
      <c r="F34" s="25"/>
      <c r="H34" s="24"/>
      <c r="J34" s="49"/>
    </row>
    <row r="35" spans="1:10" s="34" customFormat="1" ht="12.75">
      <c r="A35" s="42"/>
      <c r="B35" s="49"/>
      <c r="C35" s="26"/>
      <c r="D35" s="26"/>
      <c r="E35" s="26"/>
      <c r="F35" s="26"/>
      <c r="H35" s="26"/>
      <c r="J35" s="49"/>
    </row>
    <row r="36" spans="1:10" s="34" customFormat="1" ht="12.75">
      <c r="A36" s="42"/>
      <c r="B36" s="49"/>
      <c r="C36" s="27"/>
      <c r="D36" s="27"/>
      <c r="E36" s="27"/>
      <c r="F36" s="27"/>
      <c r="H36" s="27"/>
      <c r="J36" s="49"/>
    </row>
    <row r="37" spans="1:8" ht="12.75">
      <c r="A37" s="12"/>
      <c r="B37" s="2"/>
      <c r="C37" s="15"/>
      <c r="D37" s="15"/>
      <c r="E37" s="15"/>
      <c r="F37" s="15"/>
      <c r="H37" s="15"/>
    </row>
    <row r="38" spans="1:8" ht="12.75">
      <c r="A38" s="12"/>
      <c r="B38" s="2"/>
      <c r="C38" s="48"/>
      <c r="D38" s="48"/>
      <c r="E38" s="48"/>
      <c r="F38" s="48"/>
      <c r="H38" s="48"/>
    </row>
    <row r="39" ht="12.75">
      <c r="D39" s="4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" width="19.140625" style="0" customWidth="1"/>
    <col min="2" max="2" width="10.28125" style="17" bestFit="1" customWidth="1"/>
    <col min="3" max="3" width="10.7109375" style="3" customWidth="1"/>
    <col min="4" max="4" width="10.7109375" style="2" customWidth="1"/>
    <col min="5" max="5" width="9.7109375" style="3" bestFit="1" customWidth="1"/>
    <col min="6" max="6" width="10.7109375" style="5" customWidth="1"/>
    <col min="7" max="7" width="13.7109375" style="0" customWidth="1"/>
    <col min="8" max="8" width="10.7109375" style="3" customWidth="1"/>
    <col min="9" max="9" width="12.140625" style="0" bestFit="1" customWidth="1"/>
    <col min="10" max="10" width="9.140625" style="2" customWidth="1"/>
  </cols>
  <sheetData>
    <row r="1" spans="1:10" ht="12.75">
      <c r="A1" s="1" t="s">
        <v>83</v>
      </c>
      <c r="B1" s="2"/>
      <c r="D1" s="3"/>
      <c r="E1" s="4"/>
      <c r="F1" s="3"/>
      <c r="G1" s="3"/>
      <c r="I1" s="3" t="s">
        <v>62</v>
      </c>
      <c r="J1" s="4"/>
    </row>
    <row r="2" spans="1:10" ht="12.75">
      <c r="A2" s="1"/>
      <c r="B2" s="2"/>
      <c r="D2" s="3"/>
      <c r="E2" s="4"/>
      <c r="F2" s="3"/>
      <c r="G2" s="3"/>
      <c r="I2" s="3" t="s">
        <v>62</v>
      </c>
      <c r="J2" s="4"/>
    </row>
    <row r="3" spans="2:10" ht="12.75">
      <c r="B3" s="2"/>
      <c r="D3" s="86"/>
      <c r="E3" s="4"/>
      <c r="F3" s="3"/>
      <c r="G3" s="3"/>
      <c r="H3" s="5" t="s">
        <v>0</v>
      </c>
      <c r="I3" s="3" t="s">
        <v>63</v>
      </c>
      <c r="J3" s="4" t="s">
        <v>1</v>
      </c>
    </row>
    <row r="4" spans="2:10" ht="12.75">
      <c r="B4" s="2"/>
      <c r="D4" s="84" t="s">
        <v>75</v>
      </c>
      <c r="E4" s="4"/>
      <c r="F4" s="3" t="s">
        <v>44</v>
      </c>
      <c r="G4" s="3" t="s">
        <v>3</v>
      </c>
      <c r="H4" s="5" t="s">
        <v>2</v>
      </c>
      <c r="I4" s="3" t="s">
        <v>64</v>
      </c>
      <c r="J4" s="4" t="s">
        <v>4</v>
      </c>
    </row>
    <row r="5" spans="2:10" s="34" customFormat="1" ht="12.75">
      <c r="B5" s="49" t="s">
        <v>5</v>
      </c>
      <c r="C5" s="24" t="s">
        <v>6</v>
      </c>
      <c r="D5" s="108" t="s">
        <v>76</v>
      </c>
      <c r="E5" s="23" t="s">
        <v>7</v>
      </c>
      <c r="F5" s="24" t="s">
        <v>43</v>
      </c>
      <c r="G5" s="24" t="s">
        <v>9</v>
      </c>
      <c r="H5" s="25" t="s">
        <v>8</v>
      </c>
      <c r="I5" s="29" t="s">
        <v>65</v>
      </c>
      <c r="J5" s="23" t="s">
        <v>10</v>
      </c>
    </row>
    <row r="6" spans="2:10" s="34" customFormat="1" ht="12.75">
      <c r="B6" s="58" t="s">
        <v>11</v>
      </c>
      <c r="C6" s="33" t="s">
        <v>12</v>
      </c>
      <c r="D6" s="109" t="s">
        <v>11</v>
      </c>
      <c r="E6" s="38" t="s">
        <v>13</v>
      </c>
      <c r="F6" s="33" t="s">
        <v>12</v>
      </c>
      <c r="G6" s="33" t="s">
        <v>70</v>
      </c>
      <c r="H6" s="39" t="s">
        <v>66</v>
      </c>
      <c r="I6" s="33" t="s">
        <v>66</v>
      </c>
      <c r="J6" s="38" t="s">
        <v>11</v>
      </c>
    </row>
    <row r="7" spans="1:10" s="34" customFormat="1" ht="12.75">
      <c r="A7" s="34" t="s">
        <v>22</v>
      </c>
      <c r="B7" s="104">
        <v>42830</v>
      </c>
      <c r="C7" s="24">
        <v>27.4</v>
      </c>
      <c r="D7" s="110">
        <v>1.113821138211382</v>
      </c>
      <c r="E7" s="111">
        <v>67</v>
      </c>
      <c r="F7" s="112">
        <v>5.300000000000001</v>
      </c>
      <c r="G7" s="112">
        <v>0.2221428571428575</v>
      </c>
      <c r="H7" s="112">
        <v>0.48805970149253736</v>
      </c>
      <c r="I7" s="24">
        <v>1.18</v>
      </c>
      <c r="J7" s="23">
        <v>1</v>
      </c>
    </row>
    <row r="8" spans="1:10" s="34" customFormat="1" ht="12.75">
      <c r="A8" s="34" t="s">
        <v>23</v>
      </c>
      <c r="B8" s="113">
        <v>42832</v>
      </c>
      <c r="C8" s="24">
        <v>16</v>
      </c>
      <c r="D8" s="114">
        <v>1.08843537414966</v>
      </c>
      <c r="E8" s="30">
        <v>47</v>
      </c>
      <c r="F8" s="29">
        <v>3.5</v>
      </c>
      <c r="G8" s="29">
        <v>1.6297872340425525</v>
      </c>
      <c r="H8" s="29">
        <v>0.4148936170212766</v>
      </c>
      <c r="I8" s="24">
        <v>1.0999999999999999</v>
      </c>
      <c r="J8" s="23">
        <v>1</v>
      </c>
    </row>
    <row r="9" spans="1:10" s="34" customFormat="1" ht="12.75">
      <c r="A9" s="82" t="s">
        <v>73</v>
      </c>
      <c r="B9" s="104">
        <v>42834</v>
      </c>
      <c r="C9" s="29">
        <v>39.8</v>
      </c>
      <c r="D9" s="114">
        <v>1.2321981424148607</v>
      </c>
      <c r="E9" s="30">
        <v>57</v>
      </c>
      <c r="F9" s="29">
        <v>4.5</v>
      </c>
      <c r="G9" s="24">
        <v>4.470175438596491</v>
      </c>
      <c r="H9" s="29">
        <v>0.7771929824561403</v>
      </c>
      <c r="I9" s="29">
        <v>1.56</v>
      </c>
      <c r="J9" s="23">
        <v>0</v>
      </c>
    </row>
    <row r="10" spans="1:10" s="34" customFormat="1" ht="12.75">
      <c r="A10" s="82" t="s">
        <v>77</v>
      </c>
      <c r="B10" s="104">
        <v>42831</v>
      </c>
      <c r="C10" s="29">
        <v>42</v>
      </c>
      <c r="D10" s="114">
        <v>1.1931818181818181</v>
      </c>
      <c r="E10" s="30">
        <v>72</v>
      </c>
      <c r="F10" s="29">
        <v>3.299999999999997</v>
      </c>
      <c r="G10" s="24">
        <v>5.802777777777776</v>
      </c>
      <c r="H10" s="29">
        <v>0.6291666666666667</v>
      </c>
      <c r="I10" s="29">
        <v>1.7400000000000002</v>
      </c>
      <c r="J10" s="23">
        <v>1</v>
      </c>
    </row>
    <row r="11" spans="1:10" s="34" customFormat="1" ht="12.75">
      <c r="A11" s="66" t="s">
        <v>24</v>
      </c>
      <c r="B11" s="104">
        <v>42834</v>
      </c>
      <c r="C11" s="29">
        <v>27.1</v>
      </c>
      <c r="D11" s="114">
        <v>1.138655462184874</v>
      </c>
      <c r="E11" s="30">
        <v>54</v>
      </c>
      <c r="F11" s="29">
        <v>2.8999999999999986</v>
      </c>
      <c r="G11" s="24">
        <v>1.8425925925925926</v>
      </c>
      <c r="H11" s="29">
        <v>0.5555555555555556</v>
      </c>
      <c r="I11" s="29">
        <v>1.7600000000000002</v>
      </c>
      <c r="J11" s="23">
        <v>0</v>
      </c>
    </row>
    <row r="12" spans="1:10" s="34" customFormat="1" ht="12.75">
      <c r="A12" s="66" t="s">
        <v>25</v>
      </c>
      <c r="B12" s="104">
        <v>42810</v>
      </c>
      <c r="C12" s="29">
        <v>21.8</v>
      </c>
      <c r="D12" s="114">
        <v>1.329268292682927</v>
      </c>
      <c r="E12" s="30">
        <v>69</v>
      </c>
      <c r="F12" s="29">
        <v>6.600000000000001</v>
      </c>
      <c r="G12" s="24">
        <v>2.6449275362318834</v>
      </c>
      <c r="H12" s="29">
        <v>0.41159420289855075</v>
      </c>
      <c r="I12" s="24">
        <v>1.24</v>
      </c>
      <c r="J12" s="23">
        <v>3</v>
      </c>
    </row>
    <row r="13" spans="2:10" s="34" customFormat="1" ht="12.75">
      <c r="B13" s="104"/>
      <c r="C13" s="29"/>
      <c r="D13" s="114"/>
      <c r="E13" s="30"/>
      <c r="F13" s="29"/>
      <c r="G13" s="29"/>
      <c r="H13" s="29"/>
      <c r="I13" s="29"/>
      <c r="J13" s="30"/>
    </row>
    <row r="14" spans="1:10" s="34" customFormat="1" ht="12.75">
      <c r="A14" s="34" t="s">
        <v>26</v>
      </c>
      <c r="B14" s="104">
        <v>42833</v>
      </c>
      <c r="C14" s="29">
        <v>17.5</v>
      </c>
      <c r="D14" s="114">
        <v>1.7326732673267327</v>
      </c>
      <c r="E14" s="30">
        <v>43</v>
      </c>
      <c r="F14" s="29">
        <v>1.6000000000000014</v>
      </c>
      <c r="G14" s="29">
        <v>3.618604651162791</v>
      </c>
      <c r="H14" s="29">
        <v>0.44418604651162796</v>
      </c>
      <c r="I14" s="29">
        <v>1.2200000000000002</v>
      </c>
      <c r="J14" s="23">
        <v>1</v>
      </c>
    </row>
    <row r="15" spans="1:10" s="34" customFormat="1" ht="12.75">
      <c r="A15" s="66" t="s">
        <v>27</v>
      </c>
      <c r="B15" s="104">
        <v>42833</v>
      </c>
      <c r="C15" s="29">
        <v>49.8</v>
      </c>
      <c r="D15" s="114">
        <v>1.4777448071216615</v>
      </c>
      <c r="E15" s="30">
        <v>71</v>
      </c>
      <c r="F15" s="29">
        <v>4.899999999999999</v>
      </c>
      <c r="G15" s="29">
        <v>4.214084507042254</v>
      </c>
      <c r="H15" s="29">
        <v>0.7704225352112676</v>
      </c>
      <c r="I15" s="29">
        <v>1.7</v>
      </c>
      <c r="J15" s="30">
        <v>1</v>
      </c>
    </row>
    <row r="16" spans="1:10" s="34" customFormat="1" ht="12.75">
      <c r="A16" s="34" t="s">
        <v>28</v>
      </c>
      <c r="B16" s="104">
        <v>42806</v>
      </c>
      <c r="C16" s="29">
        <v>18.1</v>
      </c>
      <c r="D16" s="114">
        <v>1.1104294478527608</v>
      </c>
      <c r="E16" s="30">
        <v>51</v>
      </c>
      <c r="F16" s="29">
        <v>3.1000000000000014</v>
      </c>
      <c r="G16" s="29">
        <v>4.725490196078432</v>
      </c>
      <c r="H16" s="29">
        <v>0.415686274509804</v>
      </c>
      <c r="I16" s="29">
        <v>1.08</v>
      </c>
      <c r="J16" s="30">
        <v>3</v>
      </c>
    </row>
    <row r="17" spans="1:10" s="34" customFormat="1" ht="12.75">
      <c r="A17" s="66" t="s">
        <v>29</v>
      </c>
      <c r="B17" s="104">
        <v>42830</v>
      </c>
      <c r="C17" s="29">
        <v>16</v>
      </c>
      <c r="D17" s="114">
        <v>0.9696969696969697</v>
      </c>
      <c r="E17" s="30">
        <v>54</v>
      </c>
      <c r="F17" s="29">
        <v>4.900000000000002</v>
      </c>
      <c r="G17" s="29">
        <v>1.7785714285714285</v>
      </c>
      <c r="H17" s="29">
        <v>0.38703703703703707</v>
      </c>
      <c r="I17" s="29">
        <v>0.96</v>
      </c>
      <c r="J17" s="23">
        <v>1</v>
      </c>
    </row>
    <row r="18" spans="2:10" s="34" customFormat="1" ht="12.75">
      <c r="B18" s="104"/>
      <c r="C18" s="29"/>
      <c r="D18" s="114"/>
      <c r="E18" s="30"/>
      <c r="F18" s="24"/>
      <c r="G18" s="24"/>
      <c r="H18" s="29"/>
      <c r="I18" s="24"/>
      <c r="J18" s="23"/>
    </row>
    <row r="19" spans="1:10" s="34" customFormat="1" ht="12.75">
      <c r="A19" s="34" t="s">
        <v>30</v>
      </c>
      <c r="B19" s="104">
        <v>42859</v>
      </c>
      <c r="C19" s="29">
        <v>17.2</v>
      </c>
      <c r="D19" s="114">
        <v>1.075</v>
      </c>
      <c r="E19" s="23">
        <v>42</v>
      </c>
      <c r="F19" s="29">
        <v>4.800000000000001</v>
      </c>
      <c r="G19" s="24">
        <v>5.342857142857143</v>
      </c>
      <c r="H19" s="24">
        <v>0.5238095238095238</v>
      </c>
      <c r="I19" s="24">
        <v>1.16</v>
      </c>
      <c r="J19" s="23">
        <v>0</v>
      </c>
    </row>
    <row r="20" spans="1:10" s="34" customFormat="1" ht="12.75">
      <c r="A20" s="34" t="s">
        <v>31</v>
      </c>
      <c r="B20" s="104">
        <v>42832</v>
      </c>
      <c r="C20" s="29">
        <v>22.1</v>
      </c>
      <c r="D20" s="114">
        <v>1.2923976608187133</v>
      </c>
      <c r="E20" s="30">
        <v>64</v>
      </c>
      <c r="F20" s="29">
        <v>6.5</v>
      </c>
      <c r="G20" s="29">
        <v>3.1328125</v>
      </c>
      <c r="H20" s="29">
        <v>0.446875</v>
      </c>
      <c r="I20" s="29">
        <v>1.3000000000000003</v>
      </c>
      <c r="J20" s="30">
        <v>1</v>
      </c>
    </row>
    <row r="21" spans="1:10" s="34" customFormat="1" ht="12.75">
      <c r="A21" s="34" t="s">
        <v>32</v>
      </c>
      <c r="B21" s="104">
        <v>42832</v>
      </c>
      <c r="C21" s="29">
        <v>18.6</v>
      </c>
      <c r="D21" s="105">
        <v>0.8532110091743119</v>
      </c>
      <c r="E21" s="30">
        <v>67</v>
      </c>
      <c r="F21" s="29">
        <v>7.800000000000004</v>
      </c>
      <c r="G21" s="29">
        <v>2.576119402985074</v>
      </c>
      <c r="H21" s="29">
        <v>0.39402985074626873</v>
      </c>
      <c r="I21" s="29">
        <v>1.1600000000000001</v>
      </c>
      <c r="J21" s="59">
        <v>1</v>
      </c>
    </row>
    <row r="22" spans="1:10" s="34" customFormat="1" ht="12.75">
      <c r="A22" s="34" t="s">
        <v>33</v>
      </c>
      <c r="B22" s="113">
        <v>42859</v>
      </c>
      <c r="C22" s="29">
        <v>19.3</v>
      </c>
      <c r="D22" s="114">
        <v>1.3310344827586207</v>
      </c>
      <c r="E22" s="30">
        <v>37</v>
      </c>
      <c r="F22" s="29">
        <v>3.3999999999999986</v>
      </c>
      <c r="G22" s="29">
        <v>5.972972972972972</v>
      </c>
      <c r="H22" s="29">
        <v>0.6135135135135135</v>
      </c>
      <c r="I22" s="29">
        <v>1.24</v>
      </c>
      <c r="J22" s="30">
        <v>0</v>
      </c>
    </row>
    <row r="23" spans="2:10" s="34" customFormat="1" ht="12.75">
      <c r="B23" s="104"/>
      <c r="C23" s="29"/>
      <c r="D23" s="114"/>
      <c r="E23" s="30"/>
      <c r="F23" s="24"/>
      <c r="G23" s="24"/>
      <c r="H23" s="24"/>
      <c r="I23" s="24"/>
      <c r="J23" s="23"/>
    </row>
    <row r="24" spans="1:10" s="34" customFormat="1" ht="12.75">
      <c r="A24" s="34" t="s">
        <v>34</v>
      </c>
      <c r="B24" s="104">
        <v>42844</v>
      </c>
      <c r="C24" s="29">
        <v>38.6</v>
      </c>
      <c r="D24" s="115">
        <v>1.4789272030651341</v>
      </c>
      <c r="E24" s="30">
        <v>46</v>
      </c>
      <c r="F24" s="29">
        <v>9.2</v>
      </c>
      <c r="G24" s="29">
        <v>4.202173913043478</v>
      </c>
      <c r="H24" s="31">
        <v>1.0391304347826087</v>
      </c>
      <c r="I24" s="29">
        <v>1.86</v>
      </c>
      <c r="J24" s="30">
        <v>0</v>
      </c>
    </row>
    <row r="25" spans="2:10" s="34" customFormat="1" ht="12.75">
      <c r="B25" s="104"/>
      <c r="C25" s="29"/>
      <c r="D25" s="114"/>
      <c r="E25" s="30"/>
      <c r="F25" s="24"/>
      <c r="G25" s="24"/>
      <c r="H25" s="24"/>
      <c r="I25" s="24"/>
      <c r="J25" s="23"/>
    </row>
    <row r="26" spans="1:10" s="34" customFormat="1" ht="12.75">
      <c r="A26" s="54" t="s">
        <v>35</v>
      </c>
      <c r="B26" s="116">
        <v>42837</v>
      </c>
      <c r="C26" s="33">
        <v>18.9</v>
      </c>
      <c r="D26" s="55">
        <v>1.0327868852459015</v>
      </c>
      <c r="E26" s="38">
        <v>51</v>
      </c>
      <c r="F26" s="33">
        <v>5.5</v>
      </c>
      <c r="G26" s="33">
        <v>3.823529411764706</v>
      </c>
      <c r="H26" s="33">
        <v>0.4784313725490196</v>
      </c>
      <c r="I26" s="33">
        <v>0.9800000000000001</v>
      </c>
      <c r="J26" s="38">
        <v>0</v>
      </c>
    </row>
    <row r="27" spans="1:10" s="34" customFormat="1" ht="12.75">
      <c r="A27" s="40"/>
      <c r="B27" s="35"/>
      <c r="C27" s="24"/>
      <c r="D27" s="23"/>
      <c r="E27" s="23"/>
      <c r="F27" s="24"/>
      <c r="G27" s="103"/>
      <c r="H27" s="24"/>
      <c r="I27" s="103"/>
      <c r="J27" s="49"/>
    </row>
    <row r="28" spans="1:10" s="34" customFormat="1" ht="12.75">
      <c r="A28" s="56" t="s">
        <v>9</v>
      </c>
      <c r="B28" s="76">
        <f>+AVERAGE(B7:B26)</f>
        <v>42833.5</v>
      </c>
      <c r="C28" s="63">
        <f>+AVERAGE(C7:C26)</f>
        <v>25.637500000000003</v>
      </c>
      <c r="D28" s="96">
        <f aca="true" t="shared" si="0" ref="D28:I28">+AVERAGE(D7:D26)</f>
        <v>1.2155913725553953</v>
      </c>
      <c r="E28" s="64">
        <f t="shared" si="0"/>
        <v>55.75</v>
      </c>
      <c r="F28" s="63">
        <f t="shared" si="0"/>
        <v>4.8625</v>
      </c>
      <c r="G28" s="63">
        <f t="shared" si="0"/>
        <v>3.4999762226789017</v>
      </c>
      <c r="H28" s="63">
        <f>+AVERAGE(H7:H26)</f>
        <v>0.5493490196725874</v>
      </c>
      <c r="I28" s="63">
        <f t="shared" si="0"/>
        <v>1.3275</v>
      </c>
      <c r="J28" s="63">
        <f>+AVERAGE(J7:J26)</f>
        <v>0.875</v>
      </c>
    </row>
    <row r="29" spans="1:10" s="34" customFormat="1" ht="12.75">
      <c r="A29" s="42" t="s">
        <v>20</v>
      </c>
      <c r="B29" s="43">
        <f aca="true" t="shared" si="1" ref="B29:I29">MAX(B7:B26)</f>
        <v>42859</v>
      </c>
      <c r="C29" s="27">
        <f t="shared" si="1"/>
        <v>49.8</v>
      </c>
      <c r="D29" s="60">
        <f>MAX(D7:D26)</f>
        <v>1.7326732673267327</v>
      </c>
      <c r="E29" s="22">
        <f>MAX(E7:E26)</f>
        <v>72</v>
      </c>
      <c r="F29" s="27">
        <f>MAX(F7:F26)</f>
        <v>9.2</v>
      </c>
      <c r="G29" s="27">
        <f t="shared" si="1"/>
        <v>5.972972972972972</v>
      </c>
      <c r="H29" s="27">
        <f t="shared" si="1"/>
        <v>1.0391304347826087</v>
      </c>
      <c r="I29" s="27">
        <f t="shared" si="1"/>
        <v>1.86</v>
      </c>
      <c r="J29" s="49"/>
    </row>
    <row r="30" spans="1:10" s="34" customFormat="1" ht="12.75">
      <c r="A30" s="42" t="s">
        <v>21</v>
      </c>
      <c r="B30" s="43">
        <f aca="true" t="shared" si="2" ref="B30:I30">MIN(B7:B26)</f>
        <v>42806</v>
      </c>
      <c r="C30" s="27">
        <f>MIN(C7:C26)</f>
        <v>16</v>
      </c>
      <c r="D30" s="60">
        <f t="shared" si="2"/>
        <v>0.8532110091743119</v>
      </c>
      <c r="E30" s="22">
        <f t="shared" si="2"/>
        <v>37</v>
      </c>
      <c r="F30" s="27">
        <f t="shared" si="2"/>
        <v>1.6000000000000014</v>
      </c>
      <c r="G30" s="27">
        <f>MIN(G7:G26)</f>
        <v>0.2221428571428575</v>
      </c>
      <c r="H30" s="27">
        <f t="shared" si="2"/>
        <v>0.38703703703703707</v>
      </c>
      <c r="I30" s="27">
        <f t="shared" si="2"/>
        <v>0.96</v>
      </c>
      <c r="J30" s="49"/>
    </row>
    <row r="31" spans="1:10" s="34" customFormat="1" ht="12.75">
      <c r="A31" s="42" t="s">
        <v>42</v>
      </c>
      <c r="B31" s="22">
        <v>79</v>
      </c>
      <c r="C31" s="27">
        <f aca="true" t="shared" si="3" ref="C31:H31">+C29-C30</f>
        <v>33.8</v>
      </c>
      <c r="D31" s="60">
        <f t="shared" si="3"/>
        <v>0.8794622581524207</v>
      </c>
      <c r="E31" s="22">
        <f t="shared" si="3"/>
        <v>35</v>
      </c>
      <c r="F31" s="27">
        <f t="shared" si="3"/>
        <v>7.599999999999998</v>
      </c>
      <c r="G31" s="27">
        <f t="shared" si="3"/>
        <v>5.750830115830114</v>
      </c>
      <c r="H31" s="27">
        <f t="shared" si="3"/>
        <v>0.6520933977455716</v>
      </c>
      <c r="I31" s="27">
        <f>+I29-I30</f>
        <v>0.9000000000000001</v>
      </c>
      <c r="J31" s="49"/>
    </row>
    <row r="32" spans="1:10" s="34" customFormat="1" ht="12.75">
      <c r="A32" s="42"/>
      <c r="B32" s="22"/>
      <c r="C32" s="26"/>
      <c r="D32" s="26"/>
      <c r="E32" s="26"/>
      <c r="F32" s="26"/>
      <c r="H32" s="27"/>
      <c r="J32" s="49"/>
    </row>
    <row r="33" spans="1:10" s="34" customFormat="1" ht="12.75">
      <c r="A33" s="57" t="s">
        <v>38</v>
      </c>
      <c r="B33" s="35"/>
      <c r="C33" s="26"/>
      <c r="D33" s="26"/>
      <c r="E33" s="26"/>
      <c r="F33" s="26"/>
      <c r="H33" s="26"/>
      <c r="J33" s="49"/>
    </row>
    <row r="34" spans="1:10" s="34" customFormat="1" ht="12.75">
      <c r="A34" s="117" t="s">
        <v>55</v>
      </c>
      <c r="B34" s="35"/>
      <c r="C34" s="24"/>
      <c r="D34" s="49"/>
      <c r="E34" s="24"/>
      <c r="F34" s="25"/>
      <c r="H34" s="24"/>
      <c r="J34" s="49"/>
    </row>
    <row r="35" spans="1:10" s="34" customFormat="1" ht="12.75">
      <c r="A35" s="42"/>
      <c r="B35" s="49"/>
      <c r="C35" s="26"/>
      <c r="D35" s="26"/>
      <c r="E35" s="26"/>
      <c r="F35" s="26"/>
      <c r="H35" s="26"/>
      <c r="J35" s="49"/>
    </row>
    <row r="36" spans="1:10" s="34" customFormat="1" ht="12.75">
      <c r="A36" s="42"/>
      <c r="B36" s="49"/>
      <c r="C36" s="27"/>
      <c r="D36" s="27"/>
      <c r="E36" s="27"/>
      <c r="F36" s="27"/>
      <c r="H36" s="27"/>
      <c r="J36" s="49"/>
    </row>
    <row r="37" spans="1:8" ht="12.75">
      <c r="A37" s="12"/>
      <c r="B37" s="2"/>
      <c r="C37" s="15"/>
      <c r="D37" s="15"/>
      <c r="E37" s="15"/>
      <c r="F37" s="15"/>
      <c r="H37" s="15"/>
    </row>
    <row r="38" spans="1:8" ht="12.75">
      <c r="A38" s="12"/>
      <c r="B38" s="2"/>
      <c r="C38" s="48"/>
      <c r="D38" s="48"/>
      <c r="E38" s="48"/>
      <c r="F38" s="48"/>
      <c r="H38" s="48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9.140625" style="0" customWidth="1"/>
    <col min="2" max="2" width="10.28125" style="17" bestFit="1" customWidth="1"/>
    <col min="3" max="3" width="10.7109375" style="3" customWidth="1"/>
    <col min="4" max="4" width="10.7109375" style="2" customWidth="1"/>
    <col min="5" max="5" width="9.7109375" style="3" bestFit="1" customWidth="1"/>
    <col min="6" max="6" width="10.7109375" style="5" customWidth="1"/>
    <col min="7" max="7" width="13.7109375" style="0" customWidth="1"/>
    <col min="8" max="8" width="10.7109375" style="3" customWidth="1"/>
    <col min="9" max="9" width="12.140625" style="0" bestFit="1" customWidth="1"/>
    <col min="10" max="10" width="9.140625" style="2" customWidth="1"/>
  </cols>
  <sheetData>
    <row r="1" spans="1:10" ht="12.75">
      <c r="A1" s="1" t="s">
        <v>81</v>
      </c>
      <c r="B1" s="2"/>
      <c r="D1" s="3"/>
      <c r="E1" s="4"/>
      <c r="F1" s="3"/>
      <c r="G1" s="3"/>
      <c r="I1" s="3" t="s">
        <v>62</v>
      </c>
      <c r="J1" s="4"/>
    </row>
    <row r="2" spans="1:10" ht="12.75">
      <c r="A2" s="1"/>
      <c r="B2" s="2"/>
      <c r="D2" s="3"/>
      <c r="E2" s="4"/>
      <c r="F2" s="3"/>
      <c r="G2" s="3"/>
      <c r="I2" s="3" t="s">
        <v>62</v>
      </c>
      <c r="J2" s="4"/>
    </row>
    <row r="3" spans="2:10" ht="12.75">
      <c r="B3" s="2"/>
      <c r="D3" s="86"/>
      <c r="E3" s="4"/>
      <c r="F3" s="3"/>
      <c r="G3" s="3"/>
      <c r="H3" s="5" t="s">
        <v>0</v>
      </c>
      <c r="I3" s="3" t="s">
        <v>63</v>
      </c>
      <c r="J3" s="4" t="s">
        <v>1</v>
      </c>
    </row>
    <row r="4" spans="2:10" ht="12.75">
      <c r="B4" s="2"/>
      <c r="D4" s="84" t="s">
        <v>75</v>
      </c>
      <c r="E4" s="4"/>
      <c r="F4" s="3" t="s">
        <v>44</v>
      </c>
      <c r="G4" s="3" t="s">
        <v>3</v>
      </c>
      <c r="H4" s="5" t="s">
        <v>2</v>
      </c>
      <c r="I4" s="3" t="s">
        <v>64</v>
      </c>
      <c r="J4" s="4" t="s">
        <v>4</v>
      </c>
    </row>
    <row r="5" spans="1:10" ht="12.75">
      <c r="A5" s="34"/>
      <c r="B5" s="2" t="s">
        <v>5</v>
      </c>
      <c r="C5" s="3" t="s">
        <v>6</v>
      </c>
      <c r="D5" s="84" t="s">
        <v>76</v>
      </c>
      <c r="E5" s="4" t="s">
        <v>7</v>
      </c>
      <c r="F5" s="3" t="s">
        <v>43</v>
      </c>
      <c r="G5" s="3" t="s">
        <v>9</v>
      </c>
      <c r="H5" s="5" t="s">
        <v>8</v>
      </c>
      <c r="I5" s="18" t="s">
        <v>65</v>
      </c>
      <c r="J5" s="4" t="s">
        <v>10</v>
      </c>
    </row>
    <row r="6" spans="1:10" ht="12.75">
      <c r="A6" s="34"/>
      <c r="B6" s="6" t="s">
        <v>11</v>
      </c>
      <c r="C6" s="7" t="s">
        <v>12</v>
      </c>
      <c r="D6" s="85" t="s">
        <v>11</v>
      </c>
      <c r="E6" s="8" t="s">
        <v>13</v>
      </c>
      <c r="F6" s="7" t="s">
        <v>12</v>
      </c>
      <c r="G6" s="7" t="s">
        <v>70</v>
      </c>
      <c r="H6" s="9" t="s">
        <v>66</v>
      </c>
      <c r="I6" s="7" t="s">
        <v>66</v>
      </c>
      <c r="J6" s="8" t="s">
        <v>11</v>
      </c>
    </row>
    <row r="7" spans="1:10" ht="12.75">
      <c r="A7" s="34" t="s">
        <v>22</v>
      </c>
      <c r="B7" s="69">
        <v>42493</v>
      </c>
      <c r="C7" s="3">
        <v>23.3</v>
      </c>
      <c r="D7" s="89">
        <v>0.9471544715447154</v>
      </c>
      <c r="E7" s="72">
        <v>41</v>
      </c>
      <c r="F7" s="73">
        <v>3.1000000000000014</v>
      </c>
      <c r="G7" s="73">
        <v>4.958536585365853</v>
      </c>
      <c r="H7" s="73">
        <v>0.6439024390243903</v>
      </c>
      <c r="I7" s="3">
        <v>2.1</v>
      </c>
      <c r="J7" s="4">
        <v>0</v>
      </c>
    </row>
    <row r="8" spans="1:10" ht="12.75">
      <c r="A8" s="34" t="s">
        <v>23</v>
      </c>
      <c r="B8" s="10">
        <v>42493</v>
      </c>
      <c r="C8" s="3">
        <v>14.7</v>
      </c>
      <c r="D8" s="90">
        <v>1</v>
      </c>
      <c r="E8" s="21">
        <v>22</v>
      </c>
      <c r="F8" s="18">
        <v>1.5</v>
      </c>
      <c r="G8" s="18">
        <v>3.522727272727273</v>
      </c>
      <c r="H8" s="18">
        <v>0.7363636363636363</v>
      </c>
      <c r="I8" s="3">
        <v>1.1400000000000001</v>
      </c>
      <c r="J8" s="4">
        <v>0</v>
      </c>
    </row>
    <row r="9" spans="1:10" ht="12.75">
      <c r="A9" s="82" t="s">
        <v>73</v>
      </c>
      <c r="B9" s="69">
        <v>42462</v>
      </c>
      <c r="C9" s="18">
        <v>26.7</v>
      </c>
      <c r="D9" s="90">
        <v>0.826625386996904</v>
      </c>
      <c r="E9" s="21">
        <v>58</v>
      </c>
      <c r="F9" s="18">
        <v>7.900000000000002</v>
      </c>
      <c r="G9" s="3">
        <v>3.020689655172414</v>
      </c>
      <c r="H9" s="18">
        <v>0.596551724137931</v>
      </c>
      <c r="I9" s="29">
        <v>1.56</v>
      </c>
      <c r="J9" s="4">
        <v>2</v>
      </c>
    </row>
    <row r="10" spans="1:10" ht="12.75">
      <c r="A10" s="82" t="s">
        <v>77</v>
      </c>
      <c r="B10" s="69">
        <v>42493</v>
      </c>
      <c r="C10" s="18">
        <v>30.1</v>
      </c>
      <c r="D10" s="90">
        <v>0.8551136363636364</v>
      </c>
      <c r="E10" s="21">
        <v>49</v>
      </c>
      <c r="F10" s="18">
        <v>3.3999999999999986</v>
      </c>
      <c r="G10" s="3">
        <v>8.246938775510205</v>
      </c>
      <c r="H10" s="18">
        <v>0.6836734693877551</v>
      </c>
      <c r="I10" s="29">
        <v>1.5400000000000003</v>
      </c>
      <c r="J10" s="4">
        <v>0</v>
      </c>
    </row>
    <row r="11" spans="1:10" ht="12.75">
      <c r="A11" s="66" t="s">
        <v>24</v>
      </c>
      <c r="B11" s="69">
        <v>42462</v>
      </c>
      <c r="C11" s="18">
        <v>20.5</v>
      </c>
      <c r="D11" s="90">
        <v>0.861344537815126</v>
      </c>
      <c r="E11" s="21">
        <v>58</v>
      </c>
      <c r="F11" s="18">
        <v>3.8999999999999986</v>
      </c>
      <c r="G11" s="3">
        <v>0.7620689655172415</v>
      </c>
      <c r="H11" s="18">
        <v>0.42068965517241375</v>
      </c>
      <c r="I11" s="29">
        <v>1.36</v>
      </c>
      <c r="J11" s="4">
        <v>2</v>
      </c>
    </row>
    <row r="12" spans="1:10" ht="12.75">
      <c r="A12" s="66" t="s">
        <v>25</v>
      </c>
      <c r="B12" s="69">
        <v>42464</v>
      </c>
      <c r="C12" s="18">
        <v>15.1</v>
      </c>
      <c r="D12" s="90">
        <v>0.9207317073170732</v>
      </c>
      <c r="E12" s="21">
        <v>49</v>
      </c>
      <c r="F12" s="18">
        <v>4.899999999999999</v>
      </c>
      <c r="G12" s="3">
        <v>2.748979591836735</v>
      </c>
      <c r="H12" s="18">
        <v>0.40816326530612246</v>
      </c>
      <c r="I12" s="3">
        <v>0.86</v>
      </c>
      <c r="J12" s="4">
        <v>2</v>
      </c>
    </row>
    <row r="13" spans="1:10" ht="12.75">
      <c r="A13" s="34"/>
      <c r="B13" s="69"/>
      <c r="C13" s="18"/>
      <c r="D13" s="90"/>
      <c r="E13" s="21"/>
      <c r="F13" s="18"/>
      <c r="G13" s="18"/>
      <c r="H13" s="18"/>
      <c r="I13" s="18"/>
      <c r="J13" s="21"/>
    </row>
    <row r="14" spans="1:10" ht="12.75">
      <c r="A14" s="34" t="s">
        <v>26</v>
      </c>
      <c r="B14" s="69">
        <v>42467</v>
      </c>
      <c r="C14" s="18">
        <v>8.6</v>
      </c>
      <c r="D14" s="90">
        <v>0.8514851485148515</v>
      </c>
      <c r="E14" s="21">
        <v>37</v>
      </c>
      <c r="F14" s="18">
        <v>3.1999999999999993</v>
      </c>
      <c r="G14" s="18">
        <v>2.905405405405405</v>
      </c>
      <c r="H14" s="18">
        <v>0.3189189189189189</v>
      </c>
      <c r="I14" s="18">
        <v>0.8400000000000001</v>
      </c>
      <c r="J14" s="4">
        <v>2</v>
      </c>
    </row>
    <row r="15" spans="1:10" ht="12.75">
      <c r="A15" s="66" t="s">
        <v>27</v>
      </c>
      <c r="B15" s="69">
        <v>42493</v>
      </c>
      <c r="C15" s="18">
        <v>27.6</v>
      </c>
      <c r="D15" s="90">
        <v>0.8189910979228486</v>
      </c>
      <c r="E15" s="21">
        <v>39</v>
      </c>
      <c r="F15" s="18">
        <v>4</v>
      </c>
      <c r="G15" s="18">
        <v>5.54871794871795</v>
      </c>
      <c r="H15" s="18">
        <v>0.8102564102564103</v>
      </c>
      <c r="I15" s="18">
        <v>1.5400000000000003</v>
      </c>
      <c r="J15" s="21">
        <v>2</v>
      </c>
    </row>
    <row r="16" spans="1:10" ht="12.75">
      <c r="A16" s="34" t="s">
        <v>28</v>
      </c>
      <c r="B16" s="69">
        <v>42440</v>
      </c>
      <c r="C16" s="18">
        <v>13.7</v>
      </c>
      <c r="D16" s="90">
        <v>0.8404907975460122</v>
      </c>
      <c r="E16" s="21">
        <v>64</v>
      </c>
      <c r="F16" s="18">
        <v>7.099999999999998</v>
      </c>
      <c r="G16" s="18">
        <v>-0.9171874999999995</v>
      </c>
      <c r="H16" s="18">
        <v>0.32499999999999996</v>
      </c>
      <c r="I16" s="29">
        <v>1.3</v>
      </c>
      <c r="J16" s="21">
        <v>4</v>
      </c>
    </row>
    <row r="17" spans="1:10" ht="12.75">
      <c r="A17" s="66" t="s">
        <v>29</v>
      </c>
      <c r="B17" s="69">
        <v>42481</v>
      </c>
      <c r="C17" s="18">
        <v>17.1</v>
      </c>
      <c r="D17" s="90">
        <v>1.0363636363636364</v>
      </c>
      <c r="E17" s="21">
        <v>39</v>
      </c>
      <c r="F17" s="18">
        <v>3.3999999999999986</v>
      </c>
      <c r="G17" s="18">
        <v>2.061538461538462</v>
      </c>
      <c r="H17" s="18">
        <v>0.5256410256410257</v>
      </c>
      <c r="I17" s="18">
        <v>1.5</v>
      </c>
      <c r="J17" s="4">
        <v>2</v>
      </c>
    </row>
    <row r="18" spans="1:10" ht="12.75">
      <c r="A18" s="34"/>
      <c r="B18" s="69"/>
      <c r="C18" s="18"/>
      <c r="D18" s="90"/>
      <c r="E18" s="21"/>
      <c r="F18" s="3"/>
      <c r="G18" s="3"/>
      <c r="H18" s="18"/>
      <c r="I18" s="3"/>
      <c r="J18" s="4"/>
    </row>
    <row r="19" spans="1:10" ht="12.75">
      <c r="A19" s="34" t="s">
        <v>30</v>
      </c>
      <c r="B19" s="69">
        <v>42492</v>
      </c>
      <c r="C19" s="18">
        <v>19.3</v>
      </c>
      <c r="D19" s="90">
        <v>1.20625</v>
      </c>
      <c r="E19" s="4">
        <v>41</v>
      </c>
      <c r="F19" s="18">
        <v>2.6000000000000014</v>
      </c>
      <c r="G19" s="3">
        <v>5.192682926829268</v>
      </c>
      <c r="H19" s="3">
        <v>0.5341463414634147</v>
      </c>
      <c r="I19" s="3">
        <v>1.1800000000000002</v>
      </c>
      <c r="J19" s="4">
        <v>0</v>
      </c>
    </row>
    <row r="20" spans="1:10" ht="12.75">
      <c r="A20" s="34" t="s">
        <v>31</v>
      </c>
      <c r="B20" s="69">
        <v>42492</v>
      </c>
      <c r="C20" s="18">
        <v>19.8</v>
      </c>
      <c r="D20" s="90">
        <v>1.1578947368421053</v>
      </c>
      <c r="E20" s="21">
        <v>36</v>
      </c>
      <c r="F20" s="18">
        <v>1.1999999999999993</v>
      </c>
      <c r="G20" s="18">
        <v>4.7861111111111105</v>
      </c>
      <c r="H20" s="18">
        <v>0.5833333333333334</v>
      </c>
      <c r="I20" s="29">
        <v>1.16</v>
      </c>
      <c r="J20" s="21">
        <v>0</v>
      </c>
    </row>
    <row r="21" spans="1:10" s="34" customFormat="1" ht="12.75">
      <c r="A21" s="34" t="s">
        <v>32</v>
      </c>
      <c r="B21" s="104">
        <v>42494</v>
      </c>
      <c r="C21" s="29">
        <v>23.6</v>
      </c>
      <c r="D21" s="105">
        <v>1.0825688073394495</v>
      </c>
      <c r="E21" s="30">
        <v>41</v>
      </c>
      <c r="F21" s="29">
        <v>2.400000000000002</v>
      </c>
      <c r="G21" s="29">
        <v>5.507142857142857</v>
      </c>
      <c r="H21" s="29">
        <v>0.6341463414634148</v>
      </c>
      <c r="I21" s="29">
        <v>1.58</v>
      </c>
      <c r="J21" s="59">
        <v>0</v>
      </c>
    </row>
    <row r="22" spans="1:10" ht="12.75">
      <c r="A22" s="34" t="s">
        <v>33</v>
      </c>
      <c r="B22" s="10">
        <v>42492</v>
      </c>
      <c r="C22" s="18">
        <v>18.4</v>
      </c>
      <c r="D22" s="90">
        <v>1.2689655172413792</v>
      </c>
      <c r="E22" s="21">
        <v>35</v>
      </c>
      <c r="F22" s="18">
        <v>2.700000000000003</v>
      </c>
      <c r="G22" s="18">
        <v>5.42857142857143</v>
      </c>
      <c r="H22" s="18">
        <v>0.6028571428571429</v>
      </c>
      <c r="I22" s="18">
        <v>1.2000000000000002</v>
      </c>
      <c r="J22" s="21">
        <v>0</v>
      </c>
    </row>
    <row r="23" spans="1:10" ht="12.75">
      <c r="A23" s="34"/>
      <c r="B23" s="69"/>
      <c r="C23" s="18"/>
      <c r="D23" s="90"/>
      <c r="E23" s="21"/>
      <c r="F23" s="3"/>
      <c r="G23" s="3"/>
      <c r="I23" s="3"/>
      <c r="J23" s="4"/>
    </row>
    <row r="24" spans="1:10" ht="12.75">
      <c r="A24" s="34" t="s">
        <v>34</v>
      </c>
      <c r="B24" s="69">
        <v>42468</v>
      </c>
      <c r="C24" s="18">
        <v>33.3</v>
      </c>
      <c r="D24" s="93">
        <v>1.2758620689655171</v>
      </c>
      <c r="E24" s="21">
        <v>63</v>
      </c>
      <c r="F24" s="18">
        <v>9</v>
      </c>
      <c r="G24" s="18">
        <v>4.855555555555554</v>
      </c>
      <c r="H24" s="70">
        <v>0.6714285714285714</v>
      </c>
      <c r="I24" s="18">
        <v>2.24</v>
      </c>
      <c r="J24" s="30">
        <v>2</v>
      </c>
    </row>
    <row r="25" spans="1:10" ht="12.75">
      <c r="A25" s="34"/>
      <c r="B25" s="69"/>
      <c r="C25" s="18"/>
      <c r="D25" s="90"/>
      <c r="E25" s="21"/>
      <c r="F25" s="3"/>
      <c r="G25" s="3"/>
      <c r="I25" s="3"/>
      <c r="J25" s="4"/>
    </row>
    <row r="26" spans="1:10" ht="12.75">
      <c r="A26" s="54" t="s">
        <v>35</v>
      </c>
      <c r="B26" s="28">
        <v>42501</v>
      </c>
      <c r="C26" s="7">
        <v>20.1</v>
      </c>
      <c r="D26" s="92">
        <v>1.098360655737705</v>
      </c>
      <c r="E26" s="8">
        <v>26</v>
      </c>
      <c r="F26" s="7">
        <v>1.1999999999999993</v>
      </c>
      <c r="G26" s="7">
        <v>6.838461538461539</v>
      </c>
      <c r="H26" s="7">
        <v>0.8192307692307692</v>
      </c>
      <c r="I26" s="7">
        <v>1.2</v>
      </c>
      <c r="J26" s="8">
        <v>0</v>
      </c>
    </row>
    <row r="27" spans="1:9" ht="12.75">
      <c r="A27" s="40"/>
      <c r="D27" s="4"/>
      <c r="E27" s="4"/>
      <c r="F27" s="3"/>
      <c r="G27" s="98"/>
      <c r="I27" s="98"/>
    </row>
    <row r="28" spans="1:10" ht="12.75">
      <c r="A28" s="56" t="s">
        <v>9</v>
      </c>
      <c r="B28" s="76">
        <f>+AVERAGE(B7:B26)</f>
        <v>42480.4375</v>
      </c>
      <c r="C28" s="63">
        <f aca="true" t="shared" si="0" ref="C28:J28">+AVERAGE(C7:C26)</f>
        <v>20.743750000000002</v>
      </c>
      <c r="D28" s="96">
        <f t="shared" si="0"/>
        <v>1.003012637906935</v>
      </c>
      <c r="E28" s="64">
        <f t="shared" si="0"/>
        <v>43.625</v>
      </c>
      <c r="F28" s="63">
        <f t="shared" si="0"/>
        <v>3.843750000000001</v>
      </c>
      <c r="G28" s="63">
        <f t="shared" si="0"/>
        <v>4.091683786216457</v>
      </c>
      <c r="H28" s="63">
        <f t="shared" si="0"/>
        <v>0.5821439402490781</v>
      </c>
      <c r="I28" s="63">
        <f t="shared" si="0"/>
        <v>1.39375</v>
      </c>
      <c r="J28" s="63">
        <f t="shared" si="0"/>
        <v>1.125</v>
      </c>
    </row>
    <row r="29" spans="1:9" ht="12.75">
      <c r="A29" s="12" t="s">
        <v>20</v>
      </c>
      <c r="B29" s="13">
        <f aca="true" t="shared" si="1" ref="B29:I29">MAX(B7:B26)</f>
        <v>42501</v>
      </c>
      <c r="C29" s="14">
        <f t="shared" si="1"/>
        <v>33.3</v>
      </c>
      <c r="D29" s="48">
        <f t="shared" si="1"/>
        <v>1.2758620689655171</v>
      </c>
      <c r="E29" s="20">
        <f t="shared" si="1"/>
        <v>64</v>
      </c>
      <c r="F29" s="14">
        <f t="shared" si="1"/>
        <v>9</v>
      </c>
      <c r="G29" s="14">
        <f t="shared" si="1"/>
        <v>8.246938775510205</v>
      </c>
      <c r="H29" s="14">
        <f t="shared" si="1"/>
        <v>0.8192307692307692</v>
      </c>
      <c r="I29" s="14">
        <f t="shared" si="1"/>
        <v>2.24</v>
      </c>
    </row>
    <row r="30" spans="1:9" ht="12.75">
      <c r="A30" s="12" t="s">
        <v>21</v>
      </c>
      <c r="B30" s="13">
        <f aca="true" t="shared" si="2" ref="B30:I30">MIN(B7:B26)</f>
        <v>42440</v>
      </c>
      <c r="C30" s="14">
        <f t="shared" si="2"/>
        <v>8.6</v>
      </c>
      <c r="D30" s="48">
        <f t="shared" si="2"/>
        <v>0.8189910979228486</v>
      </c>
      <c r="E30" s="20">
        <f t="shared" si="2"/>
        <v>22</v>
      </c>
      <c r="F30" s="14">
        <f t="shared" si="2"/>
        <v>1.1999999999999993</v>
      </c>
      <c r="G30" s="14">
        <f t="shared" si="2"/>
        <v>-0.9171874999999995</v>
      </c>
      <c r="H30" s="14">
        <f t="shared" si="2"/>
        <v>0.3189189189189189</v>
      </c>
      <c r="I30" s="14">
        <f t="shared" si="2"/>
        <v>0.8400000000000001</v>
      </c>
    </row>
    <row r="31" spans="1:9" ht="12.75">
      <c r="A31" s="12" t="s">
        <v>42</v>
      </c>
      <c r="B31" s="22">
        <v>79</v>
      </c>
      <c r="C31" s="14">
        <f aca="true" t="shared" si="3" ref="C31:I31">+C29-C30</f>
        <v>24.699999999999996</v>
      </c>
      <c r="D31" s="48">
        <f t="shared" si="3"/>
        <v>0.4568709710426685</v>
      </c>
      <c r="E31" s="20">
        <f t="shared" si="3"/>
        <v>42</v>
      </c>
      <c r="F31" s="14">
        <f t="shared" si="3"/>
        <v>7.800000000000001</v>
      </c>
      <c r="G31" s="14">
        <f t="shared" si="3"/>
        <v>9.164126275510204</v>
      </c>
      <c r="H31" s="14">
        <f t="shared" si="3"/>
        <v>0.5003118503118503</v>
      </c>
      <c r="I31" s="14">
        <f t="shared" si="3"/>
        <v>1.4000000000000001</v>
      </c>
    </row>
    <row r="32" spans="1:8" ht="12.75">
      <c r="A32" s="12"/>
      <c r="B32" s="20"/>
      <c r="C32" s="15"/>
      <c r="D32" s="15"/>
      <c r="E32" s="15"/>
      <c r="F32" s="15"/>
      <c r="H32" s="14"/>
    </row>
    <row r="33" spans="1:8" ht="12.75">
      <c r="A33" s="57" t="s">
        <v>38</v>
      </c>
      <c r="C33" s="15"/>
      <c r="D33" s="15"/>
      <c r="E33" s="15"/>
      <c r="F33" s="15"/>
      <c r="H33" s="15"/>
    </row>
    <row r="34" ht="12.75">
      <c r="A34" s="67" t="s">
        <v>55</v>
      </c>
    </row>
    <row r="35" spans="1:8" ht="12.75">
      <c r="A35" s="12"/>
      <c r="B35" s="2"/>
      <c r="C35" s="15"/>
      <c r="D35" s="15"/>
      <c r="E35" s="15"/>
      <c r="F35" s="15"/>
      <c r="H35" s="15"/>
    </row>
    <row r="36" spans="1:8" ht="12.75">
      <c r="A36" s="12"/>
      <c r="B36" s="2"/>
      <c r="C36" s="14"/>
      <c r="D36" s="14"/>
      <c r="E36" s="14"/>
      <c r="F36" s="14"/>
      <c r="H36" s="14"/>
    </row>
    <row r="37" spans="1:8" ht="12.75">
      <c r="A37" s="12"/>
      <c r="B37" s="2"/>
      <c r="C37" s="15"/>
      <c r="D37" s="15"/>
      <c r="E37" s="15"/>
      <c r="F37" s="15"/>
      <c r="H37" s="15"/>
    </row>
    <row r="38" spans="1:8" ht="12.75">
      <c r="A38" s="12"/>
      <c r="B38" s="2"/>
      <c r="C38" s="48"/>
      <c r="D38" s="48"/>
      <c r="E38" s="48"/>
      <c r="F38" s="48"/>
      <c r="H38" s="48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9.140625" style="0" customWidth="1"/>
    <col min="2" max="2" width="10.28125" style="17" bestFit="1" customWidth="1"/>
    <col min="3" max="3" width="10.7109375" style="3" customWidth="1"/>
    <col min="4" max="4" width="10.7109375" style="2" customWidth="1"/>
    <col min="5" max="5" width="9.7109375" style="3" bestFit="1" customWidth="1"/>
    <col min="6" max="6" width="10.7109375" style="5" customWidth="1"/>
    <col min="7" max="7" width="13.7109375" style="0" customWidth="1"/>
    <col min="8" max="8" width="10.7109375" style="3" customWidth="1"/>
    <col min="9" max="9" width="12.140625" style="0" bestFit="1" customWidth="1"/>
    <col min="10" max="10" width="9.140625" style="2" customWidth="1"/>
  </cols>
  <sheetData>
    <row r="1" spans="1:10" ht="12.75">
      <c r="A1" s="1" t="s">
        <v>79</v>
      </c>
      <c r="B1" s="2"/>
      <c r="D1" s="3"/>
      <c r="E1" s="4"/>
      <c r="F1" s="3"/>
      <c r="G1" s="3"/>
      <c r="I1" s="3" t="s">
        <v>62</v>
      </c>
      <c r="J1" s="4"/>
    </row>
    <row r="2" spans="1:10" ht="12.75">
      <c r="A2" s="1"/>
      <c r="B2" s="2"/>
      <c r="D2" s="3"/>
      <c r="E2" s="4"/>
      <c r="F2" s="3"/>
      <c r="G2" s="3"/>
      <c r="I2" s="3" t="s">
        <v>62</v>
      </c>
      <c r="J2" s="4"/>
    </row>
    <row r="3" spans="2:10" ht="12.75">
      <c r="B3" s="2"/>
      <c r="D3" s="86"/>
      <c r="E3" s="4"/>
      <c r="F3" s="3"/>
      <c r="G3" s="3"/>
      <c r="H3" s="5" t="s">
        <v>0</v>
      </c>
      <c r="I3" s="3" t="s">
        <v>63</v>
      </c>
      <c r="J3" s="4" t="s">
        <v>1</v>
      </c>
    </row>
    <row r="4" spans="2:10" ht="12.75">
      <c r="B4" s="2"/>
      <c r="D4" s="84" t="s">
        <v>75</v>
      </c>
      <c r="E4" s="4"/>
      <c r="F4" s="3" t="s">
        <v>44</v>
      </c>
      <c r="G4" s="3" t="s">
        <v>3</v>
      </c>
      <c r="H4" s="5" t="s">
        <v>2</v>
      </c>
      <c r="I4" s="3" t="s">
        <v>64</v>
      </c>
      <c r="J4" s="4" t="s">
        <v>4</v>
      </c>
    </row>
    <row r="5" spans="2:10" ht="12.75">
      <c r="B5" s="2" t="s">
        <v>5</v>
      </c>
      <c r="C5" s="3" t="s">
        <v>6</v>
      </c>
      <c r="D5" s="84" t="s">
        <v>76</v>
      </c>
      <c r="E5" s="4" t="s">
        <v>7</v>
      </c>
      <c r="F5" s="3" t="s">
        <v>43</v>
      </c>
      <c r="G5" s="3" t="s">
        <v>9</v>
      </c>
      <c r="H5" s="5" t="s">
        <v>8</v>
      </c>
      <c r="I5" s="18" t="s">
        <v>65</v>
      </c>
      <c r="J5" s="4" t="s">
        <v>10</v>
      </c>
    </row>
    <row r="6" spans="2:10" ht="12.75">
      <c r="B6" s="6" t="s">
        <v>11</v>
      </c>
      <c r="C6" s="7" t="s">
        <v>12</v>
      </c>
      <c r="D6" s="85" t="s">
        <v>11</v>
      </c>
      <c r="E6" s="8" t="s">
        <v>13</v>
      </c>
      <c r="F6" s="7" t="s">
        <v>12</v>
      </c>
      <c r="G6" s="7" t="s">
        <v>70</v>
      </c>
      <c r="H6" s="9" t="s">
        <v>66</v>
      </c>
      <c r="I6" s="7" t="s">
        <v>66</v>
      </c>
      <c r="J6" s="8" t="s">
        <v>11</v>
      </c>
    </row>
    <row r="7" spans="1:10" ht="12.75">
      <c r="A7" t="s">
        <v>22</v>
      </c>
      <c r="B7" s="69">
        <v>42150</v>
      </c>
      <c r="C7" s="3">
        <v>20.2</v>
      </c>
      <c r="D7" s="89">
        <v>0.82</v>
      </c>
      <c r="E7" s="72">
        <v>25</v>
      </c>
      <c r="F7" s="73">
        <v>2.1</v>
      </c>
      <c r="G7" s="73">
        <v>2.6</v>
      </c>
      <c r="H7" s="73">
        <v>0.89</v>
      </c>
      <c r="I7" s="3">
        <v>1.26</v>
      </c>
      <c r="J7" s="4">
        <v>0</v>
      </c>
    </row>
    <row r="8" spans="1:10" ht="12.75">
      <c r="A8" t="s">
        <v>23</v>
      </c>
      <c r="B8" s="10">
        <v>42125</v>
      </c>
      <c r="C8" s="3">
        <v>12.6</v>
      </c>
      <c r="D8" s="90">
        <v>0.86</v>
      </c>
      <c r="E8" s="21">
        <v>35</v>
      </c>
      <c r="F8" s="18">
        <v>4.2</v>
      </c>
      <c r="G8" s="18">
        <v>3.2</v>
      </c>
      <c r="H8" s="18">
        <v>0.48</v>
      </c>
      <c r="I8" s="3">
        <v>1.3</v>
      </c>
      <c r="J8" s="4">
        <v>0</v>
      </c>
    </row>
    <row r="9" spans="1:10" ht="12.75">
      <c r="A9" s="83" t="s">
        <v>73</v>
      </c>
      <c r="B9" s="69">
        <v>42075</v>
      </c>
      <c r="C9" s="18">
        <v>18.4</v>
      </c>
      <c r="D9" s="90">
        <v>0.57</v>
      </c>
      <c r="E9" s="21">
        <v>80</v>
      </c>
      <c r="F9" s="18">
        <v>12.2</v>
      </c>
      <c r="G9" s="3">
        <v>2.6</v>
      </c>
      <c r="H9" s="18">
        <v>0.38</v>
      </c>
      <c r="I9" s="29">
        <v>0.9</v>
      </c>
      <c r="J9" s="4">
        <v>3</v>
      </c>
    </row>
    <row r="10" spans="1:10" ht="12.75">
      <c r="A10" s="83" t="s">
        <v>77</v>
      </c>
      <c r="B10" s="69">
        <v>42071</v>
      </c>
      <c r="C10" s="18">
        <v>18.8</v>
      </c>
      <c r="D10" s="90">
        <v>0.53</v>
      </c>
      <c r="E10" s="21">
        <v>100</v>
      </c>
      <c r="F10" s="18">
        <v>14.8</v>
      </c>
      <c r="G10" s="3">
        <v>3.4</v>
      </c>
      <c r="H10" s="18">
        <v>0.34</v>
      </c>
      <c r="I10" s="29">
        <v>1.3</v>
      </c>
      <c r="J10" s="4">
        <v>3</v>
      </c>
    </row>
    <row r="11" spans="1:10" ht="12.75">
      <c r="A11" s="68" t="s">
        <v>24</v>
      </c>
      <c r="B11" s="69">
        <v>42073</v>
      </c>
      <c r="C11" s="18">
        <v>16.1</v>
      </c>
      <c r="D11" s="90">
        <v>0.68</v>
      </c>
      <c r="E11" s="21">
        <v>85</v>
      </c>
      <c r="F11" s="18">
        <v>10.7</v>
      </c>
      <c r="G11" s="3">
        <v>0.6</v>
      </c>
      <c r="H11" s="18">
        <v>0.32</v>
      </c>
      <c r="I11" s="29">
        <v>1.18</v>
      </c>
      <c r="J11" s="4">
        <v>3</v>
      </c>
    </row>
    <row r="12" spans="1:10" ht="12.75">
      <c r="A12" s="68" t="s">
        <v>25</v>
      </c>
      <c r="B12" s="69">
        <v>42073</v>
      </c>
      <c r="C12" s="18">
        <v>13.4</v>
      </c>
      <c r="D12" s="90">
        <v>0.82</v>
      </c>
      <c r="E12" s="21">
        <v>74</v>
      </c>
      <c r="F12" s="18">
        <v>7.4</v>
      </c>
      <c r="G12" s="3">
        <v>2</v>
      </c>
      <c r="H12" s="18">
        <v>0.28</v>
      </c>
      <c r="I12" s="3">
        <v>0.68</v>
      </c>
      <c r="J12" s="4">
        <v>3</v>
      </c>
    </row>
    <row r="13" spans="2:10" ht="12.75">
      <c r="B13" s="69"/>
      <c r="C13" s="18"/>
      <c r="D13" s="90"/>
      <c r="E13" s="21"/>
      <c r="F13" s="18"/>
      <c r="G13" s="18"/>
      <c r="H13" s="18"/>
      <c r="I13" s="18"/>
      <c r="J13" s="21"/>
    </row>
    <row r="14" spans="1:10" ht="12.75">
      <c r="A14" t="s">
        <v>26</v>
      </c>
      <c r="B14" s="69">
        <v>42113</v>
      </c>
      <c r="C14" s="18">
        <v>7.9</v>
      </c>
      <c r="D14" s="90">
        <v>0.78</v>
      </c>
      <c r="E14" s="21">
        <v>23</v>
      </c>
      <c r="F14" s="18">
        <v>1.9</v>
      </c>
      <c r="G14" s="18">
        <v>3.4</v>
      </c>
      <c r="H14" s="18">
        <v>0.43</v>
      </c>
      <c r="I14" s="18">
        <v>0.8</v>
      </c>
      <c r="J14" s="4">
        <v>0</v>
      </c>
    </row>
    <row r="15" spans="1:10" ht="12.75">
      <c r="A15" s="68" t="s">
        <v>27</v>
      </c>
      <c r="B15" s="69">
        <v>42079</v>
      </c>
      <c r="C15" s="18">
        <v>22.9</v>
      </c>
      <c r="D15" s="90">
        <v>0.68</v>
      </c>
      <c r="E15" s="21">
        <v>89</v>
      </c>
      <c r="F15" s="18">
        <v>12.3</v>
      </c>
      <c r="G15" s="18">
        <v>2.4</v>
      </c>
      <c r="H15" s="18">
        <v>0.4</v>
      </c>
      <c r="I15" s="18">
        <v>1.42</v>
      </c>
      <c r="J15" s="21">
        <v>3</v>
      </c>
    </row>
    <row r="16" spans="1:10" ht="12.75">
      <c r="A16" t="s">
        <v>28</v>
      </c>
      <c r="B16" s="69">
        <v>42073</v>
      </c>
      <c r="C16" s="18">
        <v>11.5</v>
      </c>
      <c r="D16" s="90">
        <v>0.71</v>
      </c>
      <c r="E16" s="21">
        <v>48</v>
      </c>
      <c r="F16" s="18">
        <v>3.1</v>
      </c>
      <c r="G16" s="18">
        <v>4.6</v>
      </c>
      <c r="H16" s="18">
        <v>0.3</v>
      </c>
      <c r="I16" s="29">
        <v>0.62</v>
      </c>
      <c r="J16" s="21">
        <v>3</v>
      </c>
    </row>
    <row r="17" spans="1:10" ht="12.75">
      <c r="A17" s="68" t="s">
        <v>29</v>
      </c>
      <c r="B17" s="69">
        <v>42094</v>
      </c>
      <c r="C17" s="18">
        <v>15.2</v>
      </c>
      <c r="D17" s="90">
        <v>0.92</v>
      </c>
      <c r="E17" s="21">
        <v>63</v>
      </c>
      <c r="F17" s="18">
        <v>8.2</v>
      </c>
      <c r="G17" s="18">
        <v>1</v>
      </c>
      <c r="H17" s="18">
        <v>0.37</v>
      </c>
      <c r="I17" s="18">
        <v>1.16</v>
      </c>
      <c r="J17" s="4">
        <v>3</v>
      </c>
    </row>
    <row r="18" spans="2:10" ht="12.75">
      <c r="B18" s="69"/>
      <c r="C18" s="18"/>
      <c r="D18" s="90"/>
      <c r="E18" s="21"/>
      <c r="F18" s="3"/>
      <c r="G18" s="3"/>
      <c r="H18" s="18"/>
      <c r="I18" s="3"/>
      <c r="J18" s="4"/>
    </row>
    <row r="19" spans="1:10" ht="12.75">
      <c r="A19" t="s">
        <v>30</v>
      </c>
      <c r="B19" s="69">
        <v>42148</v>
      </c>
      <c r="C19" s="18">
        <v>22.3</v>
      </c>
      <c r="D19" s="90">
        <v>1.39</v>
      </c>
      <c r="E19" s="4">
        <v>28</v>
      </c>
      <c r="F19" s="18">
        <v>1.4</v>
      </c>
      <c r="G19" s="3">
        <v>6.9</v>
      </c>
      <c r="H19" s="3">
        <v>0.85</v>
      </c>
      <c r="I19" s="3">
        <v>1.4</v>
      </c>
      <c r="J19" s="4">
        <v>0</v>
      </c>
    </row>
    <row r="20" spans="1:10" ht="12.75">
      <c r="A20" t="s">
        <v>31</v>
      </c>
      <c r="B20" s="69">
        <v>42148</v>
      </c>
      <c r="C20" s="18">
        <v>16.6</v>
      </c>
      <c r="D20" s="90">
        <v>0.97</v>
      </c>
      <c r="E20" s="4">
        <v>20</v>
      </c>
      <c r="F20" s="18">
        <v>1.4</v>
      </c>
      <c r="G20" s="18">
        <v>5.9</v>
      </c>
      <c r="H20" s="18">
        <v>0.9</v>
      </c>
      <c r="I20" s="29">
        <v>1.2</v>
      </c>
      <c r="J20" s="21">
        <v>0</v>
      </c>
    </row>
    <row r="21" spans="1:10" ht="12.75">
      <c r="A21" t="s">
        <v>32</v>
      </c>
      <c r="B21" s="69">
        <v>42148</v>
      </c>
      <c r="C21" s="18">
        <v>19.4</v>
      </c>
      <c r="D21" s="90">
        <v>0.89</v>
      </c>
      <c r="E21" s="21">
        <v>24</v>
      </c>
      <c r="F21" s="18">
        <v>2.2</v>
      </c>
      <c r="G21" s="18">
        <v>6.6</v>
      </c>
      <c r="H21" s="18">
        <v>0.9</v>
      </c>
      <c r="I21" s="18">
        <v>1.16</v>
      </c>
      <c r="J21" s="21">
        <v>0</v>
      </c>
    </row>
    <row r="22" spans="1:10" ht="12.75">
      <c r="A22" t="s">
        <v>33</v>
      </c>
      <c r="B22" s="10">
        <v>42121</v>
      </c>
      <c r="C22" s="3">
        <v>11.7</v>
      </c>
      <c r="D22" s="91">
        <v>0.81</v>
      </c>
      <c r="E22" s="4">
        <v>37</v>
      </c>
      <c r="F22" s="18">
        <v>4.3</v>
      </c>
      <c r="G22" s="3">
        <v>3.9</v>
      </c>
      <c r="H22" s="3">
        <v>0.43</v>
      </c>
      <c r="I22" s="3">
        <v>0.86</v>
      </c>
      <c r="J22" s="4">
        <v>0</v>
      </c>
    </row>
    <row r="23" spans="2:10" ht="12.75">
      <c r="B23" s="69"/>
      <c r="C23" s="18"/>
      <c r="D23" s="90"/>
      <c r="E23" s="21"/>
      <c r="F23" s="3"/>
      <c r="G23" s="3"/>
      <c r="I23" s="3"/>
      <c r="J23" s="4"/>
    </row>
    <row r="24" spans="1:10" ht="12.75">
      <c r="A24" t="s">
        <v>34</v>
      </c>
      <c r="B24" s="69">
        <v>42091</v>
      </c>
      <c r="C24" s="18">
        <v>19.4</v>
      </c>
      <c r="D24" s="93">
        <v>0.74</v>
      </c>
      <c r="E24" s="21">
        <v>67</v>
      </c>
      <c r="F24" s="18">
        <v>10.8</v>
      </c>
      <c r="G24" s="18">
        <v>3.6</v>
      </c>
      <c r="H24" s="70">
        <v>0.45</v>
      </c>
      <c r="I24" s="18">
        <v>1.2</v>
      </c>
      <c r="J24" s="30">
        <v>3</v>
      </c>
    </row>
    <row r="25" spans="2:10" ht="12.75">
      <c r="B25" s="69"/>
      <c r="C25" s="18"/>
      <c r="D25" s="90"/>
      <c r="E25" s="21"/>
      <c r="F25" s="3"/>
      <c r="G25" s="3"/>
      <c r="I25" s="3"/>
      <c r="J25" s="4"/>
    </row>
    <row r="26" spans="1:10" ht="12.75">
      <c r="A26" s="11" t="s">
        <v>35</v>
      </c>
      <c r="B26" s="28">
        <v>42122</v>
      </c>
      <c r="C26" s="7">
        <v>10.6</v>
      </c>
      <c r="D26" s="92">
        <v>0.58</v>
      </c>
      <c r="E26" s="8">
        <v>37</v>
      </c>
      <c r="F26" s="7">
        <v>7.6</v>
      </c>
      <c r="G26" s="7">
        <v>4.5</v>
      </c>
      <c r="H26" s="7">
        <v>0.49</v>
      </c>
      <c r="I26" s="7">
        <v>1.04</v>
      </c>
      <c r="J26" s="8">
        <v>0</v>
      </c>
    </row>
    <row r="27" spans="1:9" ht="12.75">
      <c r="A27" s="19"/>
      <c r="D27" s="4"/>
      <c r="E27" s="4"/>
      <c r="F27" s="3"/>
      <c r="G27" s="98"/>
      <c r="I27" s="98"/>
    </row>
    <row r="28" spans="1:10" ht="12.75">
      <c r="A28" s="56" t="s">
        <v>9</v>
      </c>
      <c r="B28" s="76">
        <f aca="true" t="shared" si="0" ref="B28:J28">+AVERAGE(B7:B26)</f>
        <v>42106.5</v>
      </c>
      <c r="C28" s="63">
        <f t="shared" si="0"/>
        <v>16.0625</v>
      </c>
      <c r="D28" s="96">
        <f t="shared" si="0"/>
        <v>0.7968750000000001</v>
      </c>
      <c r="E28" s="64">
        <f t="shared" si="0"/>
        <v>52.1875</v>
      </c>
      <c r="F28" s="63">
        <f t="shared" si="0"/>
        <v>6.5375</v>
      </c>
      <c r="G28" s="63">
        <f t="shared" si="0"/>
        <v>3.5749999999999997</v>
      </c>
      <c r="H28" s="63">
        <f t="shared" si="0"/>
        <v>0.5131249999999999</v>
      </c>
      <c r="I28" s="63">
        <f t="shared" si="0"/>
        <v>1.0924999999999998</v>
      </c>
      <c r="J28" s="63">
        <f t="shared" si="0"/>
        <v>1.5</v>
      </c>
    </row>
    <row r="29" spans="1:9" ht="12.75">
      <c r="A29" s="12" t="s">
        <v>20</v>
      </c>
      <c r="B29" s="13">
        <f aca="true" t="shared" si="1" ref="B29:I29">MAX(B7:B26)</f>
        <v>42150</v>
      </c>
      <c r="C29" s="14">
        <f t="shared" si="1"/>
        <v>22.9</v>
      </c>
      <c r="D29" s="48">
        <f t="shared" si="1"/>
        <v>1.39</v>
      </c>
      <c r="E29" s="20">
        <f t="shared" si="1"/>
        <v>100</v>
      </c>
      <c r="F29" s="14">
        <f t="shared" si="1"/>
        <v>14.8</v>
      </c>
      <c r="G29" s="14">
        <f t="shared" si="1"/>
        <v>6.9</v>
      </c>
      <c r="H29" s="14">
        <f t="shared" si="1"/>
        <v>0.9</v>
      </c>
      <c r="I29" s="14">
        <f t="shared" si="1"/>
        <v>1.42</v>
      </c>
    </row>
    <row r="30" spans="1:9" ht="12.75">
      <c r="A30" s="12" t="s">
        <v>21</v>
      </c>
      <c r="B30" s="13">
        <f aca="true" t="shared" si="2" ref="B30:I30">MIN(B7:B26)</f>
        <v>42071</v>
      </c>
      <c r="C30" s="14">
        <f t="shared" si="2"/>
        <v>7.9</v>
      </c>
      <c r="D30" s="48">
        <f t="shared" si="2"/>
        <v>0.53</v>
      </c>
      <c r="E30" s="20">
        <f t="shared" si="2"/>
        <v>20</v>
      </c>
      <c r="F30" s="14">
        <f t="shared" si="2"/>
        <v>1.4</v>
      </c>
      <c r="G30" s="14">
        <f t="shared" si="2"/>
        <v>0.6</v>
      </c>
      <c r="H30" s="14">
        <f t="shared" si="2"/>
        <v>0.28</v>
      </c>
      <c r="I30" s="14">
        <f t="shared" si="2"/>
        <v>0.62</v>
      </c>
    </row>
    <row r="31" spans="1:9" ht="12.75">
      <c r="A31" s="12" t="s">
        <v>42</v>
      </c>
      <c r="B31" s="22">
        <v>79</v>
      </c>
      <c r="C31" s="14">
        <f aca="true" t="shared" si="3" ref="C31:I31">+C29-C30</f>
        <v>14.999999999999998</v>
      </c>
      <c r="D31" s="48">
        <f t="shared" si="3"/>
        <v>0.8599999999999999</v>
      </c>
      <c r="E31" s="20">
        <f t="shared" si="3"/>
        <v>80</v>
      </c>
      <c r="F31" s="14">
        <f t="shared" si="3"/>
        <v>13.4</v>
      </c>
      <c r="G31" s="14">
        <f t="shared" si="3"/>
        <v>6.300000000000001</v>
      </c>
      <c r="H31" s="14">
        <f t="shared" si="3"/>
        <v>0.62</v>
      </c>
      <c r="I31" s="14">
        <f t="shared" si="3"/>
        <v>0.7999999999999999</v>
      </c>
    </row>
    <row r="32" spans="1:8" ht="12.75">
      <c r="A32" s="12"/>
      <c r="B32" s="20"/>
      <c r="C32" s="15"/>
      <c r="D32" s="15"/>
      <c r="E32" s="15"/>
      <c r="F32" s="15"/>
      <c r="H32" s="14"/>
    </row>
    <row r="33" spans="1:8" ht="12.75">
      <c r="A33" s="57" t="s">
        <v>38</v>
      </c>
      <c r="C33" s="15"/>
      <c r="D33" s="15"/>
      <c r="E33" s="15"/>
      <c r="F33" s="15"/>
      <c r="H33" s="15"/>
    </row>
    <row r="34" ht="12.75">
      <c r="A34" s="67" t="s">
        <v>55</v>
      </c>
    </row>
    <row r="35" spans="1:8" ht="12.75">
      <c r="A35" s="12"/>
      <c r="B35" s="2"/>
      <c r="C35" s="15"/>
      <c r="D35" s="15"/>
      <c r="E35" s="15"/>
      <c r="F35" s="15"/>
      <c r="H35" s="15"/>
    </row>
    <row r="36" spans="1:8" ht="12.75">
      <c r="A36" s="12"/>
      <c r="B36" s="2"/>
      <c r="C36" s="14"/>
      <c r="D36" s="14"/>
      <c r="E36" s="14"/>
      <c r="F36" s="14"/>
      <c r="H36" s="14"/>
    </row>
    <row r="37" spans="1:8" ht="12.75">
      <c r="A37" s="12"/>
      <c r="B37" s="2"/>
      <c r="C37" s="15"/>
      <c r="D37" s="15"/>
      <c r="E37" s="15"/>
      <c r="F37" s="15"/>
      <c r="H37" s="15"/>
    </row>
    <row r="38" spans="1:8" ht="12.75">
      <c r="A38" s="12"/>
      <c r="B38" s="2"/>
      <c r="C38" s="48"/>
      <c r="D38" s="48"/>
      <c r="E38" s="48"/>
      <c r="F38" s="48"/>
      <c r="H38" s="48"/>
    </row>
  </sheetData>
  <sheetProtection/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0.28125" style="17" bestFit="1" customWidth="1"/>
    <col min="3" max="3" width="10.7109375" style="3" customWidth="1"/>
    <col min="4" max="4" width="10.7109375" style="2" customWidth="1"/>
    <col min="5" max="5" width="9.7109375" style="3" bestFit="1" customWidth="1"/>
    <col min="6" max="6" width="10.7109375" style="5" customWidth="1"/>
    <col min="7" max="7" width="13.7109375" style="0" customWidth="1"/>
    <col min="8" max="8" width="10.7109375" style="3" customWidth="1"/>
    <col min="9" max="9" width="12.140625" style="0" bestFit="1" customWidth="1"/>
  </cols>
  <sheetData>
    <row r="1" spans="1:10" ht="12.75">
      <c r="A1" s="1" t="s">
        <v>78</v>
      </c>
      <c r="B1" s="2"/>
      <c r="D1" s="3"/>
      <c r="E1" s="4"/>
      <c r="F1" s="3"/>
      <c r="G1" s="3"/>
      <c r="I1" s="3" t="s">
        <v>62</v>
      </c>
      <c r="J1" s="4"/>
    </row>
    <row r="2" spans="1:10" ht="12.75">
      <c r="A2" s="1"/>
      <c r="B2" s="2"/>
      <c r="D2" s="3"/>
      <c r="E2" s="4"/>
      <c r="F2" s="3"/>
      <c r="G2" s="3"/>
      <c r="I2" s="3" t="s">
        <v>62</v>
      </c>
      <c r="J2" s="4"/>
    </row>
    <row r="3" spans="2:10" ht="12.75">
      <c r="B3" s="2"/>
      <c r="D3" s="86"/>
      <c r="E3" s="4"/>
      <c r="F3" s="3"/>
      <c r="G3" s="3"/>
      <c r="H3" s="5" t="s">
        <v>0</v>
      </c>
      <c r="I3" s="3" t="s">
        <v>63</v>
      </c>
      <c r="J3" s="4" t="s">
        <v>1</v>
      </c>
    </row>
    <row r="4" spans="2:10" ht="12.75">
      <c r="B4" s="2"/>
      <c r="D4" s="84" t="s">
        <v>75</v>
      </c>
      <c r="E4" s="4"/>
      <c r="F4" s="3" t="s">
        <v>44</v>
      </c>
      <c r="G4" s="3" t="s">
        <v>3</v>
      </c>
      <c r="H4" s="5" t="s">
        <v>2</v>
      </c>
      <c r="I4" s="3" t="s">
        <v>64</v>
      </c>
      <c r="J4" s="4" t="s">
        <v>4</v>
      </c>
    </row>
    <row r="5" spans="2:10" ht="12.75">
      <c r="B5" s="2" t="s">
        <v>5</v>
      </c>
      <c r="C5" s="3" t="s">
        <v>6</v>
      </c>
      <c r="D5" s="84" t="s">
        <v>76</v>
      </c>
      <c r="E5" s="4" t="s">
        <v>7</v>
      </c>
      <c r="F5" s="3" t="s">
        <v>43</v>
      </c>
      <c r="G5" s="3" t="s">
        <v>9</v>
      </c>
      <c r="H5" s="5" t="s">
        <v>8</v>
      </c>
      <c r="I5" s="18" t="s">
        <v>65</v>
      </c>
      <c r="J5" s="4" t="s">
        <v>10</v>
      </c>
    </row>
    <row r="6" spans="2:10" ht="12.75">
      <c r="B6" s="6" t="s">
        <v>11</v>
      </c>
      <c r="C6" s="7" t="s">
        <v>12</v>
      </c>
      <c r="D6" s="85" t="s">
        <v>11</v>
      </c>
      <c r="E6" s="8" t="s">
        <v>13</v>
      </c>
      <c r="F6" s="7" t="s">
        <v>12</v>
      </c>
      <c r="G6" s="7" t="s">
        <v>70</v>
      </c>
      <c r="H6" s="9" t="s">
        <v>66</v>
      </c>
      <c r="I6" s="7" t="s">
        <v>66</v>
      </c>
      <c r="J6" s="8" t="s">
        <v>11</v>
      </c>
    </row>
    <row r="7" spans="1:10" ht="12.75">
      <c r="A7" t="s">
        <v>22</v>
      </c>
      <c r="B7" s="69">
        <v>41761</v>
      </c>
      <c r="C7" s="3">
        <v>24.5</v>
      </c>
      <c r="D7" s="89">
        <v>0.9959349593495934</v>
      </c>
      <c r="E7" s="72">
        <v>40</v>
      </c>
      <c r="F7" s="73">
        <v>3.1000000000000014</v>
      </c>
      <c r="G7" s="73">
        <v>4.547500000000001</v>
      </c>
      <c r="H7" s="73">
        <v>0.6900000000000001</v>
      </c>
      <c r="I7" s="3">
        <v>1.72</v>
      </c>
      <c r="J7" s="87">
        <v>1</v>
      </c>
    </row>
    <row r="8" spans="1:10" ht="12.75">
      <c r="A8" t="s">
        <v>23</v>
      </c>
      <c r="B8" s="10">
        <v>41740</v>
      </c>
      <c r="C8" s="3">
        <v>14.6</v>
      </c>
      <c r="D8" s="90">
        <v>0.9931972789115646</v>
      </c>
      <c r="E8" s="21">
        <v>54</v>
      </c>
      <c r="F8" s="18">
        <v>5.200000000000001</v>
      </c>
      <c r="G8" s="18">
        <v>2.1666666666666665</v>
      </c>
      <c r="H8" s="18">
        <v>0.3666666666666667</v>
      </c>
      <c r="I8" s="3">
        <v>1.1400000000000001</v>
      </c>
      <c r="J8" s="87">
        <v>3</v>
      </c>
    </row>
    <row r="9" spans="1:10" ht="12.75">
      <c r="A9" s="83" t="s">
        <v>73</v>
      </c>
      <c r="B9" s="69">
        <v>41737</v>
      </c>
      <c r="C9" s="18">
        <v>23.9</v>
      </c>
      <c r="D9" s="90">
        <v>0.739938080495356</v>
      </c>
      <c r="E9" s="21">
        <v>49</v>
      </c>
      <c r="F9" s="18">
        <v>5.099999999999998</v>
      </c>
      <c r="G9" s="3">
        <v>2.777551020408163</v>
      </c>
      <c r="H9" s="18">
        <v>0.5918367346938774</v>
      </c>
      <c r="I9" s="29">
        <v>1.52</v>
      </c>
      <c r="J9" s="87">
        <v>3</v>
      </c>
    </row>
    <row r="10" spans="1:10" ht="12.75">
      <c r="A10" s="83" t="s">
        <v>77</v>
      </c>
      <c r="B10" s="69">
        <v>41738</v>
      </c>
      <c r="C10" s="18">
        <v>25.5</v>
      </c>
      <c r="D10" s="90">
        <v>0.7244318181818181</v>
      </c>
      <c r="E10" s="21">
        <v>64</v>
      </c>
      <c r="F10" s="18">
        <v>5.300000000000001</v>
      </c>
      <c r="G10" s="3">
        <v>4.837499999999998</v>
      </c>
      <c r="H10" s="18">
        <v>0.48125</v>
      </c>
      <c r="I10" s="29">
        <v>0.8</v>
      </c>
      <c r="J10" s="87">
        <v>3</v>
      </c>
    </row>
    <row r="11" spans="1:10" ht="12.75">
      <c r="A11" s="68" t="s">
        <v>24</v>
      </c>
      <c r="B11" s="69">
        <v>41738</v>
      </c>
      <c r="C11" s="18">
        <v>21.4</v>
      </c>
      <c r="D11" s="90">
        <v>0.8991596638655461</v>
      </c>
      <c r="E11" s="21">
        <v>49</v>
      </c>
      <c r="F11" s="18">
        <v>6.199999999999999</v>
      </c>
      <c r="G11" s="3">
        <v>0.6877551020408162</v>
      </c>
      <c r="H11" s="18">
        <v>0.563265306122449</v>
      </c>
      <c r="I11" s="29">
        <v>1.6799999999999997</v>
      </c>
      <c r="J11" s="87">
        <v>3</v>
      </c>
    </row>
    <row r="12" spans="1:10" ht="12.75">
      <c r="A12" s="68" t="s">
        <v>25</v>
      </c>
      <c r="B12" s="69">
        <v>41728</v>
      </c>
      <c r="C12" s="18">
        <v>15.9</v>
      </c>
      <c r="D12" s="90">
        <v>0.9695121951219513</v>
      </c>
      <c r="E12" s="21">
        <v>38</v>
      </c>
      <c r="F12" s="18">
        <v>2.900000000000002</v>
      </c>
      <c r="G12" s="3">
        <v>1.0973684210526315</v>
      </c>
      <c r="H12" s="18">
        <v>0.49473684210526325</v>
      </c>
      <c r="I12" s="3">
        <v>1.44</v>
      </c>
      <c r="J12" s="87">
        <v>3</v>
      </c>
    </row>
    <row r="13" spans="2:10" ht="12.75">
      <c r="B13" s="69"/>
      <c r="C13" s="18"/>
      <c r="D13" s="90"/>
      <c r="E13" s="21"/>
      <c r="F13" s="18"/>
      <c r="G13" s="18"/>
      <c r="H13" s="18"/>
      <c r="I13" s="18"/>
      <c r="J13" s="88"/>
    </row>
    <row r="14" spans="1:10" ht="12.75">
      <c r="A14" t="s">
        <v>26</v>
      </c>
      <c r="B14" s="69">
        <v>41735</v>
      </c>
      <c r="C14" s="18">
        <v>13.5</v>
      </c>
      <c r="D14" s="90">
        <v>1.3366336633663367</v>
      </c>
      <c r="E14" s="21">
        <v>45</v>
      </c>
      <c r="F14" s="18">
        <v>1.3000000000000007</v>
      </c>
      <c r="G14" s="18">
        <v>2.8577777777777778</v>
      </c>
      <c r="H14" s="18">
        <v>0.3288888888888889</v>
      </c>
      <c r="I14" s="18">
        <v>1.06</v>
      </c>
      <c r="J14" s="87">
        <v>3</v>
      </c>
    </row>
    <row r="15" spans="1:10" ht="12.75">
      <c r="A15" s="68" t="s">
        <v>27</v>
      </c>
      <c r="B15" s="69">
        <v>41737</v>
      </c>
      <c r="C15" s="18">
        <v>41.8</v>
      </c>
      <c r="D15" s="90">
        <v>1.326984126984127</v>
      </c>
      <c r="E15" s="21">
        <v>69</v>
      </c>
      <c r="F15" s="18">
        <v>6.5</v>
      </c>
      <c r="G15" s="18">
        <v>3.4362318840579706</v>
      </c>
      <c r="H15" s="18">
        <v>0.7</v>
      </c>
      <c r="I15" s="18">
        <v>1.7</v>
      </c>
      <c r="J15" s="88">
        <v>3</v>
      </c>
    </row>
    <row r="16" spans="1:10" ht="12.75">
      <c r="A16" t="s">
        <v>28</v>
      </c>
      <c r="B16" s="69">
        <v>41729</v>
      </c>
      <c r="C16" s="18">
        <v>18.5</v>
      </c>
      <c r="D16" s="90">
        <v>1.1349693251533741</v>
      </c>
      <c r="E16" s="21">
        <v>46</v>
      </c>
      <c r="F16" s="18">
        <v>2.8999999999999986</v>
      </c>
      <c r="G16" s="18">
        <v>4.458333333333334</v>
      </c>
      <c r="H16" s="18">
        <v>0.4652173913043478</v>
      </c>
      <c r="I16" s="29">
        <v>1.1400000000000001</v>
      </c>
      <c r="J16" s="88">
        <v>4</v>
      </c>
    </row>
    <row r="17" spans="1:10" ht="12.75">
      <c r="A17" s="68" t="s">
        <v>29</v>
      </c>
      <c r="B17" s="69">
        <v>41747</v>
      </c>
      <c r="C17" s="18">
        <v>22.2</v>
      </c>
      <c r="D17" s="90">
        <v>1.3454545454545455</v>
      </c>
      <c r="E17" s="21">
        <v>41</v>
      </c>
      <c r="F17" s="18">
        <v>3.5</v>
      </c>
      <c r="G17" s="18">
        <v>1.7585365853658534</v>
      </c>
      <c r="H17" s="18">
        <v>0.6268292682926829</v>
      </c>
      <c r="I17" s="18">
        <v>1.2399999999999998</v>
      </c>
      <c r="J17" s="87">
        <v>3</v>
      </c>
    </row>
    <row r="18" spans="2:10" ht="12.75">
      <c r="B18" s="69"/>
      <c r="C18" s="18"/>
      <c r="D18" s="90"/>
      <c r="E18" s="21"/>
      <c r="F18" s="3"/>
      <c r="G18" s="3"/>
      <c r="H18" s="18"/>
      <c r="I18" s="3"/>
      <c r="J18" s="87"/>
    </row>
    <row r="19" spans="1:10" ht="12.75">
      <c r="A19" t="s">
        <v>30</v>
      </c>
      <c r="B19" s="69">
        <v>41751</v>
      </c>
      <c r="C19" s="18">
        <v>21.6</v>
      </c>
      <c r="D19" s="90">
        <v>1.35</v>
      </c>
      <c r="E19" s="4">
        <v>54</v>
      </c>
      <c r="F19" s="18">
        <v>4.699999999999999</v>
      </c>
      <c r="G19" s="3">
        <v>2.909259259259259</v>
      </c>
      <c r="H19" s="3">
        <v>0.48703703703703705</v>
      </c>
      <c r="I19" s="3">
        <v>1.1400000000000001</v>
      </c>
      <c r="J19" s="87">
        <v>2</v>
      </c>
    </row>
    <row r="20" spans="1:10" ht="12.75">
      <c r="A20" t="s">
        <v>31</v>
      </c>
      <c r="B20" s="69">
        <v>41738</v>
      </c>
      <c r="C20" s="18">
        <v>25.8</v>
      </c>
      <c r="D20" s="90">
        <v>1.5087719298245612</v>
      </c>
      <c r="E20" s="4">
        <v>63</v>
      </c>
      <c r="F20" s="18">
        <v>7.600000000000001</v>
      </c>
      <c r="G20" s="18">
        <v>2.3984126984126983</v>
      </c>
      <c r="H20" s="18">
        <v>0.5301587301587303</v>
      </c>
      <c r="I20" s="29">
        <v>1.52</v>
      </c>
      <c r="J20" s="88">
        <v>3</v>
      </c>
    </row>
    <row r="21" spans="1:10" ht="12.75">
      <c r="A21" t="s">
        <v>32</v>
      </c>
      <c r="B21" s="69">
        <v>41776</v>
      </c>
      <c r="C21" s="18">
        <v>26.7</v>
      </c>
      <c r="D21" s="90">
        <v>1.2247706422018347</v>
      </c>
      <c r="E21" s="21">
        <v>28</v>
      </c>
      <c r="F21" s="18">
        <v>2.5</v>
      </c>
      <c r="G21" s="18">
        <v>7.285714285714284</v>
      </c>
      <c r="H21" s="18">
        <v>1.042857142857143</v>
      </c>
      <c r="I21" s="18">
        <v>1.64</v>
      </c>
      <c r="J21" s="88">
        <v>0</v>
      </c>
    </row>
    <row r="22" spans="1:10" ht="12.75">
      <c r="A22" t="s">
        <v>33</v>
      </c>
      <c r="B22" s="10">
        <v>41761</v>
      </c>
      <c r="C22" s="3">
        <v>17</v>
      </c>
      <c r="D22" s="91">
        <v>1.1724137931034482</v>
      </c>
      <c r="E22" s="4">
        <v>33</v>
      </c>
      <c r="F22" s="18">
        <v>5.300000000000001</v>
      </c>
      <c r="G22" s="3">
        <v>5.33030303030303</v>
      </c>
      <c r="H22" s="3">
        <v>0.6757575757575758</v>
      </c>
      <c r="I22" s="3">
        <v>1.26</v>
      </c>
      <c r="J22" s="87">
        <v>1</v>
      </c>
    </row>
    <row r="23" spans="2:10" ht="12.75">
      <c r="B23" s="69"/>
      <c r="C23" s="18"/>
      <c r="D23" s="90"/>
      <c r="E23" s="21"/>
      <c r="F23" s="3"/>
      <c r="G23" s="3"/>
      <c r="I23" s="3"/>
      <c r="J23" s="87"/>
    </row>
    <row r="24" spans="1:10" ht="12.75">
      <c r="A24" t="s">
        <v>34</v>
      </c>
      <c r="B24" s="69">
        <v>41748</v>
      </c>
      <c r="C24" s="18">
        <v>38.6</v>
      </c>
      <c r="D24" s="93">
        <v>1.4789272030651341</v>
      </c>
      <c r="E24" s="21">
        <v>50</v>
      </c>
      <c r="F24" s="18">
        <v>5</v>
      </c>
      <c r="G24" s="18">
        <v>5.17</v>
      </c>
      <c r="H24" s="70">
        <v>0.872</v>
      </c>
      <c r="I24" s="18">
        <v>2.18</v>
      </c>
      <c r="J24" s="94">
        <v>3</v>
      </c>
    </row>
    <row r="25" spans="2:10" ht="12.75">
      <c r="B25" s="69"/>
      <c r="C25" s="18"/>
      <c r="D25" s="90"/>
      <c r="E25" s="21"/>
      <c r="F25" s="3"/>
      <c r="G25" s="3"/>
      <c r="I25" s="3"/>
      <c r="J25" s="87"/>
    </row>
    <row r="26" spans="1:10" ht="12.75">
      <c r="A26" s="11" t="s">
        <v>35</v>
      </c>
      <c r="B26" s="28">
        <v>41737</v>
      </c>
      <c r="C26" s="7">
        <v>15.1</v>
      </c>
      <c r="D26" s="92">
        <v>0.8251366120218578</v>
      </c>
      <c r="E26" s="8">
        <v>53</v>
      </c>
      <c r="F26" s="7">
        <v>7.100000000000001</v>
      </c>
      <c r="G26" s="7">
        <v>3.381132075471698</v>
      </c>
      <c r="H26" s="7">
        <v>0.41886792452830196</v>
      </c>
      <c r="I26" s="7">
        <v>1.0399999999999998</v>
      </c>
      <c r="J26" s="97">
        <v>3</v>
      </c>
    </row>
    <row r="27" spans="1:9" ht="12.75">
      <c r="A27" s="19"/>
      <c r="D27" s="4"/>
      <c r="E27" s="4"/>
      <c r="F27" s="3"/>
      <c r="G27" s="98"/>
      <c r="I27" s="98"/>
    </row>
    <row r="28" spans="1:10" ht="12.75">
      <c r="A28" s="56" t="s">
        <v>9</v>
      </c>
      <c r="B28" s="76">
        <f aca="true" t="shared" si="0" ref="B28:J28">+AVERAGE(B7:B26)</f>
        <v>41743.8125</v>
      </c>
      <c r="C28" s="63">
        <f t="shared" si="0"/>
        <v>22.9125</v>
      </c>
      <c r="D28" s="96">
        <f t="shared" si="0"/>
        <v>1.1266397398188155</v>
      </c>
      <c r="E28" s="64">
        <f t="shared" si="0"/>
        <v>48.5</v>
      </c>
      <c r="F28" s="63">
        <f t="shared" si="0"/>
        <v>4.637500000000001</v>
      </c>
      <c r="G28" s="63">
        <f t="shared" si="0"/>
        <v>3.443752633741511</v>
      </c>
      <c r="H28" s="63">
        <f t="shared" si="0"/>
        <v>0.5834605942758103</v>
      </c>
      <c r="I28" s="63">
        <f t="shared" si="0"/>
        <v>1.3887500000000002</v>
      </c>
      <c r="J28" s="95">
        <f t="shared" si="0"/>
        <v>2.5625</v>
      </c>
    </row>
    <row r="29" spans="1:9" ht="12.75">
      <c r="A29" s="12" t="s">
        <v>20</v>
      </c>
      <c r="B29" s="13">
        <f aca="true" t="shared" si="1" ref="B29:I29">MAX(B7:B26)</f>
        <v>41776</v>
      </c>
      <c r="C29" s="14">
        <f t="shared" si="1"/>
        <v>41.8</v>
      </c>
      <c r="D29" s="48">
        <f t="shared" si="1"/>
        <v>1.5087719298245612</v>
      </c>
      <c r="E29" s="20">
        <f t="shared" si="1"/>
        <v>69</v>
      </c>
      <c r="F29" s="14">
        <f t="shared" si="1"/>
        <v>7.600000000000001</v>
      </c>
      <c r="G29" s="14">
        <f t="shared" si="1"/>
        <v>7.285714285714284</v>
      </c>
      <c r="H29" s="14">
        <f t="shared" si="1"/>
        <v>1.042857142857143</v>
      </c>
      <c r="I29" s="14">
        <f t="shared" si="1"/>
        <v>2.18</v>
      </c>
    </row>
    <row r="30" spans="1:9" ht="12.75">
      <c r="A30" s="12" t="s">
        <v>21</v>
      </c>
      <c r="B30" s="13">
        <f aca="true" t="shared" si="2" ref="B30:I30">MIN(B7:B26)</f>
        <v>41728</v>
      </c>
      <c r="C30" s="14">
        <f t="shared" si="2"/>
        <v>13.5</v>
      </c>
      <c r="D30" s="48">
        <f t="shared" si="2"/>
        <v>0.7244318181818181</v>
      </c>
      <c r="E30" s="20">
        <f t="shared" si="2"/>
        <v>28</v>
      </c>
      <c r="F30" s="14">
        <f t="shared" si="2"/>
        <v>1.3000000000000007</v>
      </c>
      <c r="G30" s="14">
        <f t="shared" si="2"/>
        <v>0.6877551020408162</v>
      </c>
      <c r="H30" s="14">
        <f t="shared" si="2"/>
        <v>0.3288888888888889</v>
      </c>
      <c r="I30" s="14">
        <f t="shared" si="2"/>
        <v>0.8</v>
      </c>
    </row>
    <row r="31" spans="1:9" ht="12.75">
      <c r="A31" s="12" t="s">
        <v>42</v>
      </c>
      <c r="B31" s="20">
        <v>31</v>
      </c>
      <c r="C31" s="14">
        <f aca="true" t="shared" si="3" ref="C31:I31">+C29-C30</f>
        <v>28.299999999999997</v>
      </c>
      <c r="D31" s="48">
        <f t="shared" si="3"/>
        <v>0.7843401116427431</v>
      </c>
      <c r="E31" s="20">
        <f t="shared" si="3"/>
        <v>41</v>
      </c>
      <c r="F31" s="14">
        <f t="shared" si="3"/>
        <v>6.300000000000001</v>
      </c>
      <c r="G31" s="14">
        <f t="shared" si="3"/>
        <v>6.597959183673468</v>
      </c>
      <c r="H31" s="14">
        <f t="shared" si="3"/>
        <v>0.713968253968254</v>
      </c>
      <c r="I31" s="14">
        <f t="shared" si="3"/>
        <v>1.3800000000000001</v>
      </c>
    </row>
    <row r="32" spans="1:8" ht="12.75">
      <c r="A32" s="12"/>
      <c r="B32" s="20"/>
      <c r="C32" s="15"/>
      <c r="D32" s="15"/>
      <c r="E32" s="15"/>
      <c r="F32" s="15"/>
      <c r="H32" s="14"/>
    </row>
    <row r="33" spans="1:8" ht="12.75">
      <c r="A33" s="57" t="s">
        <v>38</v>
      </c>
      <c r="C33" s="15"/>
      <c r="D33" s="15"/>
      <c r="E33" s="15"/>
      <c r="F33" s="15"/>
      <c r="H33" s="15"/>
    </row>
    <row r="34" ht="12.75">
      <c r="A34" s="67" t="s">
        <v>55</v>
      </c>
    </row>
    <row r="35" spans="1:8" ht="12.75">
      <c r="A35" s="12"/>
      <c r="B35" s="2"/>
      <c r="C35" s="15"/>
      <c r="D35" s="15"/>
      <c r="E35" s="15"/>
      <c r="F35" s="15"/>
      <c r="H35" s="15"/>
    </row>
    <row r="36" spans="1:8" ht="12.75">
      <c r="A36" s="12"/>
      <c r="B36" s="2"/>
      <c r="C36" s="14"/>
      <c r="D36" s="14"/>
      <c r="E36" s="14"/>
      <c r="F36" s="14"/>
      <c r="H36" s="14"/>
    </row>
    <row r="37" spans="1:8" ht="12.75">
      <c r="A37" s="12"/>
      <c r="B37" s="2"/>
      <c r="C37" s="15"/>
      <c r="D37" s="15"/>
      <c r="E37" s="15"/>
      <c r="F37" s="15"/>
      <c r="H37" s="15"/>
    </row>
    <row r="38" spans="1:8" ht="12.75">
      <c r="A38" s="12"/>
      <c r="B38" s="2"/>
      <c r="C38" s="48"/>
      <c r="D38" s="48"/>
      <c r="E38" s="48"/>
      <c r="F38" s="48"/>
      <c r="H38" s="48"/>
    </row>
  </sheetData>
  <sheetProtection/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0.28125" style="17" bestFit="1" customWidth="1"/>
    <col min="3" max="3" width="10.7109375" style="3" customWidth="1"/>
    <col min="4" max="4" width="10.7109375" style="2" customWidth="1"/>
    <col min="5" max="5" width="9.7109375" style="3" bestFit="1" customWidth="1"/>
    <col min="6" max="6" width="10.7109375" style="5" customWidth="1"/>
    <col min="7" max="7" width="13.7109375" style="0" customWidth="1"/>
    <col min="8" max="8" width="10.7109375" style="3" customWidth="1"/>
    <col min="9" max="9" width="10.28125" style="0" bestFit="1" customWidth="1"/>
  </cols>
  <sheetData>
    <row r="1" ht="12.75">
      <c r="A1" s="1" t="s">
        <v>72</v>
      </c>
    </row>
    <row r="2" spans="1:9" ht="12.75">
      <c r="A2" s="1"/>
      <c r="G2" s="3" t="s">
        <v>62</v>
      </c>
      <c r="I2" s="4"/>
    </row>
    <row r="3" spans="6:9" ht="12.75">
      <c r="F3" s="5" t="s">
        <v>0</v>
      </c>
      <c r="G3" s="3" t="s">
        <v>63</v>
      </c>
      <c r="I3" s="4" t="s">
        <v>1</v>
      </c>
    </row>
    <row r="4" spans="5:9" ht="12.75">
      <c r="E4" s="3" t="s">
        <v>44</v>
      </c>
      <c r="F4" s="5" t="s">
        <v>2</v>
      </c>
      <c r="G4" s="3" t="s">
        <v>64</v>
      </c>
      <c r="H4" s="3" t="s">
        <v>3</v>
      </c>
      <c r="I4" s="4" t="s">
        <v>4</v>
      </c>
    </row>
    <row r="5" spans="2:9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  <c r="I5" s="4" t="s">
        <v>10</v>
      </c>
    </row>
    <row r="6" spans="2:9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  <c r="I6" s="8" t="s">
        <v>11</v>
      </c>
    </row>
    <row r="7" spans="1:9" ht="12.75">
      <c r="A7" t="s">
        <v>22</v>
      </c>
      <c r="B7" s="69">
        <v>41390</v>
      </c>
      <c r="C7" s="3">
        <v>19.6</v>
      </c>
      <c r="D7" s="2">
        <v>28</v>
      </c>
      <c r="E7" s="73">
        <v>0.7967479674796748</v>
      </c>
      <c r="F7" s="18">
        <f>+(C7+E7)/D7</f>
        <v>0.7284552845528456</v>
      </c>
      <c r="G7" s="73">
        <v>0.7285714285714286</v>
      </c>
      <c r="H7" s="73">
        <v>0.8000000000000007</v>
      </c>
      <c r="I7" s="4">
        <v>1.2399999999999998</v>
      </c>
    </row>
    <row r="8" spans="1:9" ht="12.75">
      <c r="A8" t="s">
        <v>23</v>
      </c>
      <c r="B8" s="10">
        <v>41387</v>
      </c>
      <c r="C8" s="3">
        <v>12</v>
      </c>
      <c r="D8" s="2">
        <v>32</v>
      </c>
      <c r="E8" s="18">
        <v>0.8163265306122449</v>
      </c>
      <c r="F8" s="18">
        <f aca="true" t="shared" si="0" ref="F8:F25">+(C8+E8)/D8</f>
        <v>0.4005102040816326</v>
      </c>
      <c r="G8" s="18">
        <v>0.40625</v>
      </c>
      <c r="H8" s="18">
        <v>1</v>
      </c>
      <c r="I8" s="4">
        <v>0.74</v>
      </c>
    </row>
    <row r="9" spans="1:9" ht="12.75">
      <c r="A9" s="83" t="s">
        <v>73</v>
      </c>
      <c r="B9" s="69">
        <v>41386</v>
      </c>
      <c r="C9" s="18">
        <v>24.6</v>
      </c>
      <c r="D9" s="2">
        <v>28</v>
      </c>
      <c r="E9" s="18">
        <v>0.7616099071207432</v>
      </c>
      <c r="F9" s="18">
        <f t="shared" si="0"/>
        <v>0.9057717823971695</v>
      </c>
      <c r="G9" s="3">
        <v>0.9285714285714287</v>
      </c>
      <c r="H9" s="18">
        <v>1.4000000000000021</v>
      </c>
      <c r="I9" s="30">
        <v>1.48</v>
      </c>
    </row>
    <row r="10" spans="1:9" ht="12.75">
      <c r="A10" s="68" t="s">
        <v>24</v>
      </c>
      <c r="B10" s="69">
        <v>41383</v>
      </c>
      <c r="C10" s="18">
        <v>16</v>
      </c>
      <c r="D10" s="2">
        <v>25</v>
      </c>
      <c r="E10" s="18">
        <v>0.6722689075630252</v>
      </c>
      <c r="F10" s="18">
        <f t="shared" si="0"/>
        <v>0.666890756302521</v>
      </c>
      <c r="G10" s="3">
        <v>0.32</v>
      </c>
      <c r="H10" s="18">
        <v>1.5</v>
      </c>
      <c r="I10" s="30">
        <v>1.7</v>
      </c>
    </row>
    <row r="11" spans="1:9" ht="12.75">
      <c r="A11" s="68" t="s">
        <v>25</v>
      </c>
      <c r="B11" s="69">
        <v>41358</v>
      </c>
      <c r="C11" s="18">
        <v>11.2</v>
      </c>
      <c r="D11" s="2">
        <v>35</v>
      </c>
      <c r="E11" s="18">
        <v>0.6829268292682927</v>
      </c>
      <c r="F11" s="18">
        <f t="shared" si="0"/>
        <v>0.33951219512195124</v>
      </c>
      <c r="G11" s="3">
        <v>0.33714285714285713</v>
      </c>
      <c r="H11" s="18">
        <v>35</v>
      </c>
      <c r="I11" s="4">
        <v>1.1800000000000002</v>
      </c>
    </row>
    <row r="12" spans="2:10" ht="12.75">
      <c r="B12" s="69"/>
      <c r="C12" s="18"/>
      <c r="E12" s="18"/>
      <c r="F12" s="18"/>
      <c r="G12" s="18"/>
      <c r="H12" s="18"/>
      <c r="I12" s="21"/>
      <c r="J12" s="71"/>
    </row>
    <row r="13" spans="1:9" ht="12.75">
      <c r="A13" t="s">
        <v>26</v>
      </c>
      <c r="B13" s="69">
        <v>41380</v>
      </c>
      <c r="C13" s="18">
        <v>9.2</v>
      </c>
      <c r="D13" s="2">
        <v>32</v>
      </c>
      <c r="E13" s="18">
        <v>0.9108910891089108</v>
      </c>
      <c r="F13" s="18">
        <f t="shared" si="0"/>
        <v>0.31596534653465347</v>
      </c>
      <c r="G13" s="18">
        <v>0.365625</v>
      </c>
      <c r="H13" s="18">
        <v>2.5</v>
      </c>
      <c r="I13" s="21">
        <v>0.6799999999999999</v>
      </c>
    </row>
    <row r="14" spans="1:10" ht="12.75">
      <c r="A14" s="68" t="s">
        <v>27</v>
      </c>
      <c r="B14" s="69">
        <v>41389</v>
      </c>
      <c r="C14" s="18">
        <v>30.5</v>
      </c>
      <c r="D14" s="2">
        <v>43</v>
      </c>
      <c r="E14" s="18">
        <v>0.9682539682539683</v>
      </c>
      <c r="F14" s="18">
        <f t="shared" si="0"/>
        <v>0.7318198597268365</v>
      </c>
      <c r="G14" s="18">
        <v>0.7883720930232557</v>
      </c>
      <c r="H14" s="18">
        <v>3.3999999999999986</v>
      </c>
      <c r="I14" s="21">
        <v>1.56</v>
      </c>
      <c r="J14" s="71"/>
    </row>
    <row r="15" spans="1:10" ht="12.75">
      <c r="A15" t="s">
        <v>28</v>
      </c>
      <c r="B15" s="69">
        <v>41385</v>
      </c>
      <c r="C15" s="18">
        <v>13.7</v>
      </c>
      <c r="D15" s="2">
        <v>24</v>
      </c>
      <c r="E15" s="18">
        <v>0.8404907975460122</v>
      </c>
      <c r="F15" s="18">
        <f t="shared" si="0"/>
        <v>0.6058537832310839</v>
      </c>
      <c r="G15" s="18">
        <v>0.6416666666666666</v>
      </c>
      <c r="H15" s="18">
        <v>1.6999999999999993</v>
      </c>
      <c r="I15" s="30">
        <v>1.1199999999999999</v>
      </c>
      <c r="J15" s="71"/>
    </row>
    <row r="16" spans="1:9" ht="12.75">
      <c r="A16" s="68" t="s">
        <v>29</v>
      </c>
      <c r="B16" s="69">
        <v>41390</v>
      </c>
      <c r="C16" s="18">
        <v>15.3</v>
      </c>
      <c r="D16" s="2">
        <v>29</v>
      </c>
      <c r="E16" s="18">
        <v>0.9272727272727274</v>
      </c>
      <c r="F16" s="18">
        <f t="shared" si="0"/>
        <v>0.5595611285266457</v>
      </c>
      <c r="G16" s="18">
        <v>0.6172413793103447</v>
      </c>
      <c r="H16" s="18">
        <v>2.599999999999998</v>
      </c>
      <c r="I16" s="21">
        <v>1.08</v>
      </c>
    </row>
    <row r="17" spans="2:9" ht="12.75">
      <c r="B17" s="69"/>
      <c r="C17" s="18"/>
      <c r="E17" s="18"/>
      <c r="F17" s="18"/>
      <c r="G17" s="3"/>
      <c r="H17" s="18"/>
      <c r="I17" s="4"/>
    </row>
    <row r="18" spans="1:9" ht="12.75">
      <c r="A18" t="s">
        <v>30</v>
      </c>
      <c r="B18" s="69">
        <v>41405</v>
      </c>
      <c r="C18" s="18">
        <v>16.8</v>
      </c>
      <c r="D18" s="2">
        <v>27</v>
      </c>
      <c r="E18" s="18">
        <v>1.05</v>
      </c>
      <c r="F18" s="18">
        <f t="shared" si="0"/>
        <v>0.6611111111111112</v>
      </c>
      <c r="G18" s="3">
        <v>0.6444444444444445</v>
      </c>
      <c r="H18" s="3">
        <v>0.6000000000000014</v>
      </c>
      <c r="I18" s="4">
        <v>1.1599999999999997</v>
      </c>
    </row>
    <row r="19" spans="1:10" ht="12.75">
      <c r="A19" t="s">
        <v>31</v>
      </c>
      <c r="B19" s="69">
        <v>41388</v>
      </c>
      <c r="C19" s="18">
        <v>18.4</v>
      </c>
      <c r="D19" s="2">
        <v>44</v>
      </c>
      <c r="E19" s="18">
        <v>1.0760233918128652</v>
      </c>
      <c r="F19" s="18">
        <f t="shared" si="0"/>
        <v>0.44263689526847416</v>
      </c>
      <c r="G19" s="18">
        <v>0.5295454545454545</v>
      </c>
      <c r="H19" s="18">
        <v>4.900000000000002</v>
      </c>
      <c r="I19" s="30">
        <v>1.1400000000000001</v>
      </c>
      <c r="J19" s="71"/>
    </row>
    <row r="20" spans="1:10" ht="12.75">
      <c r="A20" t="s">
        <v>32</v>
      </c>
      <c r="B20" s="69">
        <v>41405</v>
      </c>
      <c r="C20" s="18">
        <v>22.9</v>
      </c>
      <c r="D20" s="2">
        <v>31</v>
      </c>
      <c r="E20" s="18">
        <v>1.05045871559633</v>
      </c>
      <c r="F20" s="18">
        <f t="shared" si="0"/>
        <v>0.7725954424385912</v>
      </c>
      <c r="G20" s="18">
        <v>0.8161290322580645</v>
      </c>
      <c r="H20" s="18">
        <v>2.400000000000002</v>
      </c>
      <c r="I20" s="21">
        <v>1.52</v>
      </c>
      <c r="J20" s="71"/>
    </row>
    <row r="21" spans="1:9" ht="12.75">
      <c r="A21" t="s">
        <v>33</v>
      </c>
      <c r="B21" s="10">
        <v>41398</v>
      </c>
      <c r="C21" s="3">
        <v>19.3</v>
      </c>
      <c r="D21" s="2">
        <v>31</v>
      </c>
      <c r="E21" s="3">
        <v>1.3310344827586207</v>
      </c>
      <c r="F21" s="18">
        <f t="shared" si="0"/>
        <v>0.6655172413793103</v>
      </c>
      <c r="G21" s="3">
        <v>0.6548387096774194</v>
      </c>
      <c r="H21" s="3">
        <v>1</v>
      </c>
      <c r="I21" s="4">
        <v>1.3199999999999998</v>
      </c>
    </row>
    <row r="22" spans="2:9" ht="12.75">
      <c r="B22" s="69"/>
      <c r="C22" s="18"/>
      <c r="E22" s="18"/>
      <c r="F22" s="18"/>
      <c r="G22" s="3"/>
      <c r="I22" s="4"/>
    </row>
    <row r="23" spans="1:9" ht="12.75">
      <c r="A23" t="s">
        <v>34</v>
      </c>
      <c r="B23" s="69">
        <v>41390</v>
      </c>
      <c r="C23" s="18">
        <v>23.8</v>
      </c>
      <c r="D23" s="2">
        <v>39</v>
      </c>
      <c r="E23" s="18">
        <v>0.9118773946360152</v>
      </c>
      <c r="F23" s="18">
        <f t="shared" si="0"/>
        <v>0.633637881913744</v>
      </c>
      <c r="G23" s="3">
        <v>0.7333333333333333</v>
      </c>
      <c r="H23" s="18">
        <v>4.799999999999997</v>
      </c>
      <c r="I23" s="4">
        <v>1.6199999999999999</v>
      </c>
    </row>
    <row r="24" spans="2:9" ht="12.75">
      <c r="B24" s="69"/>
      <c r="C24" s="18"/>
      <c r="E24" s="18"/>
      <c r="F24" s="18"/>
      <c r="G24" s="3"/>
      <c r="I24" s="4"/>
    </row>
    <row r="25" spans="1:9" ht="12.75">
      <c r="A25" s="11" t="s">
        <v>35</v>
      </c>
      <c r="B25" s="28">
        <v>41385</v>
      </c>
      <c r="C25" s="7">
        <v>17.1</v>
      </c>
      <c r="D25" s="6">
        <v>36</v>
      </c>
      <c r="E25" s="7">
        <v>0.9344262295081968</v>
      </c>
      <c r="F25" s="7">
        <f t="shared" si="0"/>
        <v>0.5009562841530055</v>
      </c>
      <c r="G25" s="7">
        <v>0.5361111111111111</v>
      </c>
      <c r="H25" s="7">
        <v>2.1999999999999993</v>
      </c>
      <c r="I25" s="8">
        <v>0.9799999999999999</v>
      </c>
    </row>
    <row r="26" spans="1:4" ht="12.75">
      <c r="A26" s="19"/>
      <c r="D26" s="4"/>
    </row>
    <row r="27" spans="1:9" ht="12.75">
      <c r="A27" s="56" t="s">
        <v>9</v>
      </c>
      <c r="B27" s="76">
        <f>+AVERAGE(B7:B25)</f>
        <v>41387.933333333334</v>
      </c>
      <c r="C27" s="63">
        <f>+AVERAGE(C7:C25)</f>
        <v>18.026666666666674</v>
      </c>
      <c r="D27" s="63">
        <f aca="true" t="shared" si="1" ref="D27:I27">+AVERAGE(D7:D25)</f>
        <v>32.266666666666666</v>
      </c>
      <c r="E27" s="63">
        <f t="shared" si="1"/>
        <v>0.915373929235842</v>
      </c>
      <c r="F27" s="63">
        <f t="shared" si="1"/>
        <v>0.5953863464493051</v>
      </c>
      <c r="G27" s="63">
        <f t="shared" si="1"/>
        <v>0.6031895292437207</v>
      </c>
      <c r="H27" s="63">
        <f t="shared" si="1"/>
        <v>4.386666666666667</v>
      </c>
      <c r="I27" s="63">
        <f t="shared" si="1"/>
        <v>1.2346666666666666</v>
      </c>
    </row>
    <row r="28" spans="1:9" ht="12.75">
      <c r="A28" s="12" t="s">
        <v>20</v>
      </c>
      <c r="B28" s="13">
        <f>MAX(B7:B25)</f>
        <v>41405</v>
      </c>
      <c r="C28" s="14">
        <f>MAX(C7:C25)</f>
        <v>30.5</v>
      </c>
      <c r="D28" s="14">
        <f aca="true" t="shared" si="2" ref="D28:I28">MAX(D7:D25)</f>
        <v>44</v>
      </c>
      <c r="E28" s="14">
        <f t="shared" si="2"/>
        <v>1.3310344827586207</v>
      </c>
      <c r="F28" s="14">
        <f t="shared" si="2"/>
        <v>0.9057717823971695</v>
      </c>
      <c r="G28" s="14">
        <f t="shared" si="2"/>
        <v>0.9285714285714287</v>
      </c>
      <c r="H28" s="14">
        <f t="shared" si="2"/>
        <v>35</v>
      </c>
      <c r="I28" s="14">
        <f t="shared" si="2"/>
        <v>1.7</v>
      </c>
    </row>
    <row r="29" spans="1:9" ht="12.75">
      <c r="A29" s="12" t="s">
        <v>21</v>
      </c>
      <c r="B29" s="13">
        <f>MIN(B7:B25)</f>
        <v>41358</v>
      </c>
      <c r="C29" s="14">
        <f>MIN(C7:C25)</f>
        <v>9.2</v>
      </c>
      <c r="D29" s="14">
        <f aca="true" t="shared" si="3" ref="D29:I29">MIN(D7:D25)</f>
        <v>24</v>
      </c>
      <c r="E29" s="14">
        <f t="shared" si="3"/>
        <v>0.6722689075630252</v>
      </c>
      <c r="F29" s="14">
        <f t="shared" si="3"/>
        <v>0.31596534653465347</v>
      </c>
      <c r="G29" s="14">
        <f t="shared" si="3"/>
        <v>0.32</v>
      </c>
      <c r="H29" s="14">
        <f t="shared" si="3"/>
        <v>0.6000000000000014</v>
      </c>
      <c r="I29" s="14">
        <f t="shared" si="3"/>
        <v>0.6799999999999999</v>
      </c>
    </row>
    <row r="30" spans="1:9" ht="12.75">
      <c r="A30" s="12" t="s">
        <v>42</v>
      </c>
      <c r="B30" s="20">
        <v>31</v>
      </c>
      <c r="C30" s="14">
        <f>+C28-C29</f>
        <v>21.3</v>
      </c>
      <c r="D30" s="14">
        <f aca="true" t="shared" si="4" ref="D30:I30">+D28-D29</f>
        <v>20</v>
      </c>
      <c r="E30" s="14">
        <f t="shared" si="4"/>
        <v>0.6587655751955955</v>
      </c>
      <c r="F30" s="14">
        <f t="shared" si="4"/>
        <v>0.589806435862516</v>
      </c>
      <c r="G30" s="14">
        <f t="shared" si="4"/>
        <v>0.6085714285714288</v>
      </c>
      <c r="H30" s="14">
        <f t="shared" si="4"/>
        <v>34.4</v>
      </c>
      <c r="I30" s="14">
        <f t="shared" si="4"/>
        <v>1.02</v>
      </c>
    </row>
    <row r="31" spans="1:8" ht="12.75">
      <c r="A31" s="12"/>
      <c r="B31" s="20"/>
      <c r="C31" s="15"/>
      <c r="D31" s="15"/>
      <c r="E31" s="15"/>
      <c r="F31" s="15"/>
      <c r="H31" s="14"/>
    </row>
    <row r="32" spans="1:8" ht="12.75">
      <c r="A32" s="57" t="s">
        <v>38</v>
      </c>
      <c r="C32" s="15"/>
      <c r="D32" s="15"/>
      <c r="E32" s="15"/>
      <c r="F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H34" s="15"/>
    </row>
    <row r="35" spans="1:8" ht="12.75">
      <c r="A35" s="12"/>
      <c r="B35" s="2"/>
      <c r="C35" s="14"/>
      <c r="D35" s="14"/>
      <c r="E35" s="14"/>
      <c r="F35" s="14"/>
      <c r="H35" s="14"/>
    </row>
    <row r="36" spans="1:8" ht="12.75">
      <c r="A36" s="12"/>
      <c r="B36" s="2"/>
      <c r="C36" s="15"/>
      <c r="D36" s="15"/>
      <c r="E36" s="15"/>
      <c r="F36" s="15"/>
      <c r="H36" s="15"/>
    </row>
    <row r="37" spans="1:8" ht="12.75">
      <c r="A37" s="12"/>
      <c r="B37" s="2"/>
      <c r="C37" s="48"/>
      <c r="D37" s="48"/>
      <c r="E37" s="48"/>
      <c r="F37" s="48"/>
      <c r="H37" s="48"/>
    </row>
  </sheetData>
  <sheetProtection/>
  <printOptions/>
  <pageMargins left="0.7" right="0.7" top="0.75" bottom="0.75" header="0.3" footer="0.3"/>
  <pageSetup horizontalDpi="300" verticalDpi="3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0.28125" style="17" bestFit="1" customWidth="1"/>
    <col min="3" max="3" width="10.7109375" style="3" customWidth="1"/>
    <col min="4" max="4" width="10.7109375" style="2" customWidth="1"/>
    <col min="5" max="5" width="9.7109375" style="3" bestFit="1" customWidth="1"/>
    <col min="6" max="6" width="10.7109375" style="5" customWidth="1"/>
    <col min="7" max="7" width="13.7109375" style="0" customWidth="1"/>
    <col min="8" max="8" width="10.7109375" style="3" customWidth="1"/>
    <col min="9" max="9" width="10.28125" style="0" bestFit="1" customWidth="1"/>
  </cols>
  <sheetData>
    <row r="1" ht="12.75">
      <c r="A1" s="1" t="s">
        <v>61</v>
      </c>
    </row>
    <row r="2" spans="1:9" ht="12.75">
      <c r="A2" s="1"/>
      <c r="G2" s="3" t="s">
        <v>62</v>
      </c>
      <c r="I2" s="4"/>
    </row>
    <row r="3" spans="6:9" ht="12.75">
      <c r="F3" s="5" t="s">
        <v>0</v>
      </c>
      <c r="G3" s="3" t="s">
        <v>63</v>
      </c>
      <c r="I3" s="4" t="s">
        <v>1</v>
      </c>
    </row>
    <row r="4" spans="5:9" ht="12.75">
      <c r="E4" s="3" t="s">
        <v>44</v>
      </c>
      <c r="F4" s="5" t="s">
        <v>2</v>
      </c>
      <c r="G4" s="3" t="s">
        <v>64</v>
      </c>
      <c r="H4" s="3" t="s">
        <v>3</v>
      </c>
      <c r="I4" s="4" t="s">
        <v>4</v>
      </c>
    </row>
    <row r="5" spans="2:9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  <c r="I5" s="4" t="s">
        <v>10</v>
      </c>
    </row>
    <row r="6" spans="2:9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  <c r="I6" s="8" t="s">
        <v>11</v>
      </c>
    </row>
    <row r="7" spans="1:9" ht="12.75">
      <c r="A7" t="s">
        <v>22</v>
      </c>
      <c r="B7" s="69">
        <v>40991</v>
      </c>
      <c r="C7" s="3">
        <v>17.8</v>
      </c>
      <c r="D7" s="72">
        <v>57</v>
      </c>
      <c r="E7" s="73">
        <v>2.200000000000003</v>
      </c>
      <c r="F7" s="74">
        <f>+(E7+C7)/D7</f>
        <v>0.3508771929824562</v>
      </c>
      <c r="G7" s="75">
        <v>0.8599999999999998</v>
      </c>
      <c r="H7" s="73">
        <v>2.19298245614035</v>
      </c>
      <c r="I7" s="2">
        <v>7</v>
      </c>
    </row>
    <row r="8" spans="1:9" ht="12.75">
      <c r="A8" t="s">
        <v>23</v>
      </c>
      <c r="B8" s="10">
        <v>41005</v>
      </c>
      <c r="C8" s="3">
        <v>12.1</v>
      </c>
      <c r="D8" s="46">
        <v>43</v>
      </c>
      <c r="E8" s="18">
        <v>2</v>
      </c>
      <c r="F8" s="70">
        <f>+(E8+C8)/D8</f>
        <v>0.32790697674418606</v>
      </c>
      <c r="G8" s="46">
        <v>1.22</v>
      </c>
      <c r="H8" s="18">
        <v>3.146511627906977</v>
      </c>
      <c r="I8" s="2">
        <v>4</v>
      </c>
    </row>
    <row r="9" spans="1:9" ht="12.75">
      <c r="A9" s="83" t="s">
        <v>73</v>
      </c>
      <c r="B9" s="10">
        <v>40992</v>
      </c>
      <c r="C9" s="3">
        <v>21.7</v>
      </c>
      <c r="D9" s="21">
        <v>47</v>
      </c>
      <c r="E9" s="3">
        <v>3.8</v>
      </c>
      <c r="F9" s="70">
        <f>+(E9+C9)/D9</f>
        <v>0.5425531914893617</v>
      </c>
      <c r="G9" s="2">
        <v>1.36</v>
      </c>
      <c r="H9" s="3">
        <v>3.5</v>
      </c>
      <c r="I9" s="2">
        <v>7</v>
      </c>
    </row>
    <row r="10" spans="1:9" ht="12.75">
      <c r="A10" s="68" t="s">
        <v>24</v>
      </c>
      <c r="B10" s="69">
        <v>40991</v>
      </c>
      <c r="C10" s="18">
        <v>17.1</v>
      </c>
      <c r="D10" s="21">
        <v>38</v>
      </c>
      <c r="E10" s="18">
        <v>1.8000000000000007</v>
      </c>
      <c r="F10" s="70">
        <f>+(E10+C10)/D10</f>
        <v>0.4973684210526316</v>
      </c>
      <c r="G10" s="31">
        <v>1.3</v>
      </c>
      <c r="H10" s="18">
        <v>1.076315789473684</v>
      </c>
      <c r="I10" s="30">
        <v>7</v>
      </c>
    </row>
    <row r="11" spans="1:9" ht="12.75">
      <c r="A11" s="68" t="s">
        <v>25</v>
      </c>
      <c r="B11" s="69">
        <v>40979</v>
      </c>
      <c r="C11" s="18">
        <v>11.3</v>
      </c>
      <c r="D11" s="21">
        <v>50</v>
      </c>
      <c r="E11" s="18">
        <v>2.700000000000001</v>
      </c>
      <c r="F11" s="70">
        <f>+(E11+C11)/D11</f>
        <v>0.28</v>
      </c>
      <c r="G11" s="2">
        <v>0.56</v>
      </c>
      <c r="H11" s="18">
        <v>1.7920000000000005</v>
      </c>
      <c r="I11" s="2">
        <v>8</v>
      </c>
    </row>
    <row r="12" spans="2:10" ht="12.75">
      <c r="B12" s="69"/>
      <c r="C12" s="18"/>
      <c r="D12" s="46"/>
      <c r="E12" s="18"/>
      <c r="F12" s="70"/>
      <c r="G12" s="46"/>
      <c r="H12" s="18"/>
      <c r="I12" s="46"/>
      <c r="J12" s="71"/>
    </row>
    <row r="13" spans="1:9" ht="12.75">
      <c r="A13" t="s">
        <v>26</v>
      </c>
      <c r="B13" s="69">
        <v>40995</v>
      </c>
      <c r="C13" s="18">
        <v>8.1</v>
      </c>
      <c r="D13" s="21">
        <v>37</v>
      </c>
      <c r="E13" s="18">
        <v>0.3000000000000007</v>
      </c>
      <c r="F13" s="70">
        <f>+(E13+C13)/D13</f>
        <v>0.22702702702702704</v>
      </c>
      <c r="G13" s="46">
        <v>0.62</v>
      </c>
      <c r="H13" s="18">
        <v>3.9378378378378374</v>
      </c>
      <c r="I13" s="21">
        <v>6</v>
      </c>
    </row>
    <row r="14" spans="1:10" ht="12.75">
      <c r="A14" s="68" t="s">
        <v>27</v>
      </c>
      <c r="B14" s="69">
        <v>40992</v>
      </c>
      <c r="C14" s="18">
        <v>21.9</v>
      </c>
      <c r="D14" s="21">
        <v>47</v>
      </c>
      <c r="E14" s="18">
        <v>2.8000000000000007</v>
      </c>
      <c r="F14" s="70">
        <f>+(E14+C14)/D14</f>
        <v>0.5255319148936171</v>
      </c>
      <c r="G14" s="46">
        <v>1.1400000000000001</v>
      </c>
      <c r="H14" s="18">
        <v>2.780851063829787</v>
      </c>
      <c r="I14" s="46">
        <v>7</v>
      </c>
      <c r="J14" s="71"/>
    </row>
    <row r="15" spans="1:10" ht="12.75">
      <c r="A15" t="s">
        <v>28</v>
      </c>
      <c r="B15" s="69">
        <v>40990</v>
      </c>
      <c r="C15" s="18">
        <v>12.7</v>
      </c>
      <c r="D15" s="21">
        <v>32</v>
      </c>
      <c r="E15" s="18">
        <v>1.6999999999999993</v>
      </c>
      <c r="F15" s="70">
        <f>+(E15+C15)/D15</f>
        <v>0.44999999999999996</v>
      </c>
      <c r="G15" s="46">
        <v>1.06</v>
      </c>
      <c r="H15" s="18">
        <v>6.059375000000001</v>
      </c>
      <c r="I15" s="30">
        <v>7</v>
      </c>
      <c r="J15" s="71"/>
    </row>
    <row r="16" spans="1:9" ht="12.75">
      <c r="A16" s="68" t="s">
        <v>29</v>
      </c>
      <c r="B16" s="69">
        <v>40992</v>
      </c>
      <c r="C16" s="18">
        <v>9.9</v>
      </c>
      <c r="D16" s="21">
        <v>38</v>
      </c>
      <c r="E16" s="18">
        <v>0.33</v>
      </c>
      <c r="F16" s="70">
        <f>+(E16+C16)/D16</f>
        <v>0.2692105263157895</v>
      </c>
      <c r="G16" s="46">
        <v>0.82</v>
      </c>
      <c r="H16" s="18">
        <v>1.6315789473684212</v>
      </c>
      <c r="I16" s="46">
        <v>7</v>
      </c>
    </row>
    <row r="17" spans="2:9" ht="12.75">
      <c r="B17" s="69"/>
      <c r="C17" s="18"/>
      <c r="D17" s="46"/>
      <c r="E17" s="18"/>
      <c r="G17" s="2"/>
      <c r="H17" s="18"/>
      <c r="I17" s="2"/>
    </row>
    <row r="18" spans="1:9" ht="12.75">
      <c r="A18" t="s">
        <v>30</v>
      </c>
      <c r="B18" s="69">
        <v>40996</v>
      </c>
      <c r="C18" s="18">
        <v>10.2</v>
      </c>
      <c r="D18" s="21">
        <v>48</v>
      </c>
      <c r="E18" s="3">
        <v>2.9000000000000004</v>
      </c>
      <c r="F18" s="70">
        <f>+(E18+C18)/D18</f>
        <v>0.27291666666666664</v>
      </c>
      <c r="G18" s="2">
        <v>0.9</v>
      </c>
      <c r="H18" s="3">
        <v>2.3625000000000003</v>
      </c>
      <c r="I18" s="2">
        <v>6</v>
      </c>
    </row>
    <row r="19" spans="1:10" ht="12.75">
      <c r="A19" t="s">
        <v>31</v>
      </c>
      <c r="B19" s="69">
        <v>40990</v>
      </c>
      <c r="C19" s="18">
        <v>11.9</v>
      </c>
      <c r="D19" s="46">
        <v>44</v>
      </c>
      <c r="E19" s="3">
        <v>2.5999999999999996</v>
      </c>
      <c r="F19" s="70">
        <f>+(E19+C19)/D19</f>
        <v>0.32954545454545453</v>
      </c>
      <c r="G19" s="46">
        <v>0.76</v>
      </c>
      <c r="H19" s="18">
        <v>2.3749999999999996</v>
      </c>
      <c r="I19" s="30">
        <v>7</v>
      </c>
      <c r="J19" s="71"/>
    </row>
    <row r="20" spans="1:10" ht="12.75">
      <c r="A20" t="s">
        <v>32</v>
      </c>
      <c r="B20" s="69">
        <v>40974</v>
      </c>
      <c r="C20" s="18">
        <v>13</v>
      </c>
      <c r="D20" s="46">
        <v>60</v>
      </c>
      <c r="E20" s="18">
        <v>3.1999999999999993</v>
      </c>
      <c r="F20" s="70">
        <f>+(E20+C20)/D20</f>
        <v>0.26999999999999996</v>
      </c>
      <c r="G20" s="46">
        <v>1.1400000000000001</v>
      </c>
      <c r="H20" s="18">
        <v>1.3716666666666664</v>
      </c>
      <c r="I20" s="46">
        <v>8</v>
      </c>
      <c r="J20" s="71"/>
    </row>
    <row r="21" spans="1:9" ht="12.75">
      <c r="A21" t="s">
        <v>33</v>
      </c>
      <c r="B21" s="10">
        <v>40976</v>
      </c>
      <c r="C21" s="3">
        <v>7.7</v>
      </c>
      <c r="D21" s="2">
        <v>55</v>
      </c>
      <c r="E21" s="3">
        <v>1.700000000000001</v>
      </c>
      <c r="F21" s="70">
        <f>+(E21+C21)/D21</f>
        <v>0.17090909090909095</v>
      </c>
      <c r="G21" s="2">
        <v>0.4200000000000001</v>
      </c>
      <c r="H21" s="3">
        <v>1.8599999999999999</v>
      </c>
      <c r="I21" s="2">
        <v>8</v>
      </c>
    </row>
    <row r="22" spans="2:9" ht="12.75">
      <c r="B22" s="69"/>
      <c r="C22" s="18"/>
      <c r="D22" s="46"/>
      <c r="E22" s="18"/>
      <c r="G22" s="2"/>
      <c r="I22" s="2"/>
    </row>
    <row r="23" spans="1:9" ht="12.75">
      <c r="A23" t="s">
        <v>34</v>
      </c>
      <c r="B23" s="69">
        <v>40981</v>
      </c>
      <c r="C23" s="18">
        <v>15.2</v>
      </c>
      <c r="D23" s="21">
        <v>57</v>
      </c>
      <c r="E23" s="18">
        <v>4.399999999999999</v>
      </c>
      <c r="F23" s="70">
        <f>+(E23+C23)/D23</f>
        <v>0.343859649122807</v>
      </c>
      <c r="G23" s="2">
        <v>0.8200000000000001</v>
      </c>
      <c r="H23" s="18">
        <v>4.050877192982456</v>
      </c>
      <c r="I23" s="2">
        <v>8</v>
      </c>
    </row>
    <row r="24" spans="2:9" ht="12.75">
      <c r="B24" s="69"/>
      <c r="C24" s="18"/>
      <c r="D24" s="46"/>
      <c r="E24" s="18"/>
      <c r="G24" s="2"/>
      <c r="I24" s="2"/>
    </row>
    <row r="25" spans="1:9" ht="12.75">
      <c r="A25" s="11" t="s">
        <v>35</v>
      </c>
      <c r="B25" s="28">
        <v>40992</v>
      </c>
      <c r="C25" s="7">
        <v>12.7</v>
      </c>
      <c r="D25" s="6">
        <v>43</v>
      </c>
      <c r="E25" s="7">
        <v>2.1000000000000014</v>
      </c>
      <c r="F25" s="9">
        <f>+(E25+C25)/D25</f>
        <v>0.34418604651162793</v>
      </c>
      <c r="G25" s="6">
        <v>0.9799999999999999</v>
      </c>
      <c r="H25" s="7">
        <v>3.4441860465116276</v>
      </c>
      <c r="I25" s="6">
        <v>7</v>
      </c>
    </row>
    <row r="26" spans="1:4" ht="12.75">
      <c r="A26" s="19"/>
      <c r="D26" s="4"/>
    </row>
    <row r="27" spans="1:9" ht="12.75">
      <c r="A27" s="56" t="s">
        <v>9</v>
      </c>
      <c r="B27" s="76">
        <f aca="true" t="shared" si="0" ref="B27:I27">+AVERAGE(B7:B25)</f>
        <v>40989.066666666666</v>
      </c>
      <c r="C27" s="63">
        <f t="shared" si="0"/>
        <v>13.55333333333333</v>
      </c>
      <c r="D27" s="64">
        <f t="shared" si="0"/>
        <v>46.4</v>
      </c>
      <c r="E27" s="63">
        <f t="shared" si="0"/>
        <v>2.302</v>
      </c>
      <c r="F27" s="65">
        <f t="shared" si="0"/>
        <v>0.3467928105507144</v>
      </c>
      <c r="G27" s="65">
        <f t="shared" si="0"/>
        <v>0.9306666666666668</v>
      </c>
      <c r="H27" s="63">
        <f t="shared" si="0"/>
        <v>2.772112175247854</v>
      </c>
      <c r="I27" s="63">
        <f t="shared" si="0"/>
        <v>6.933333333333334</v>
      </c>
    </row>
    <row r="28" spans="1:9" ht="12.75">
      <c r="A28" s="12" t="s">
        <v>20</v>
      </c>
      <c r="B28" s="13">
        <f aca="true" t="shared" si="1" ref="B28:I28">MAX(B7:B25)</f>
        <v>41005</v>
      </c>
      <c r="C28" s="14">
        <f t="shared" si="1"/>
        <v>21.9</v>
      </c>
      <c r="D28" s="20">
        <f t="shared" si="1"/>
        <v>60</v>
      </c>
      <c r="E28" s="14">
        <f t="shared" si="1"/>
        <v>4.399999999999999</v>
      </c>
      <c r="F28" s="15">
        <f t="shared" si="1"/>
        <v>0.5425531914893617</v>
      </c>
      <c r="G28" s="15">
        <f t="shared" si="1"/>
        <v>1.36</v>
      </c>
      <c r="H28" s="14">
        <f t="shared" si="1"/>
        <v>6.059375000000001</v>
      </c>
      <c r="I28" s="20">
        <f t="shared" si="1"/>
        <v>8</v>
      </c>
    </row>
    <row r="29" spans="1:9" ht="12.75">
      <c r="A29" s="12" t="s">
        <v>21</v>
      </c>
      <c r="B29" s="13">
        <f aca="true" t="shared" si="2" ref="B29:I29">MIN(B7:B25)</f>
        <v>40974</v>
      </c>
      <c r="C29" s="14">
        <f t="shared" si="2"/>
        <v>7.7</v>
      </c>
      <c r="D29" s="20">
        <f t="shared" si="2"/>
        <v>32</v>
      </c>
      <c r="E29" s="14">
        <f t="shared" si="2"/>
        <v>0.3000000000000007</v>
      </c>
      <c r="F29" s="15">
        <f t="shared" si="2"/>
        <v>0.17090909090909095</v>
      </c>
      <c r="G29" s="15">
        <f t="shared" si="2"/>
        <v>0.4200000000000001</v>
      </c>
      <c r="H29" s="14">
        <f t="shared" si="2"/>
        <v>1.076315789473684</v>
      </c>
      <c r="I29" s="20">
        <f t="shared" si="2"/>
        <v>4</v>
      </c>
    </row>
    <row r="30" spans="1:9" ht="12.75">
      <c r="A30" s="12" t="s">
        <v>42</v>
      </c>
      <c r="B30" s="20">
        <v>31</v>
      </c>
      <c r="C30" s="14">
        <f aca="true" t="shared" si="3" ref="C30:I30">+C28-C29</f>
        <v>14.2</v>
      </c>
      <c r="D30" s="20">
        <f t="shared" si="3"/>
        <v>28</v>
      </c>
      <c r="E30" s="14">
        <f t="shared" si="3"/>
        <v>4.099999999999998</v>
      </c>
      <c r="F30" s="15">
        <f t="shared" si="3"/>
        <v>0.3716441005802707</v>
      </c>
      <c r="G30" s="15">
        <f t="shared" si="3"/>
        <v>0.94</v>
      </c>
      <c r="H30" s="14">
        <f t="shared" si="3"/>
        <v>4.983059210526317</v>
      </c>
      <c r="I30" s="20">
        <f t="shared" si="3"/>
        <v>4</v>
      </c>
    </row>
    <row r="31" spans="1:8" ht="12.75">
      <c r="A31" s="12"/>
      <c r="B31" s="20"/>
      <c r="C31" s="15"/>
      <c r="D31" s="15"/>
      <c r="E31" s="15"/>
      <c r="F31" s="15"/>
      <c r="H31" s="14"/>
    </row>
    <row r="32" spans="1:8" ht="12.75">
      <c r="A32" s="57" t="s">
        <v>38</v>
      </c>
      <c r="C32" s="15"/>
      <c r="D32" s="15"/>
      <c r="E32" s="15"/>
      <c r="F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H34" s="15"/>
    </row>
    <row r="35" spans="1:8" ht="12.75">
      <c r="A35" s="12"/>
      <c r="B35" s="2"/>
      <c r="C35" s="14"/>
      <c r="D35" s="14"/>
      <c r="E35" s="14"/>
      <c r="F35" s="14"/>
      <c r="H35" s="14"/>
    </row>
    <row r="36" spans="1:8" ht="12.75">
      <c r="A36" s="12"/>
      <c r="B36" s="2"/>
      <c r="C36" s="15"/>
      <c r="D36" s="15"/>
      <c r="E36" s="15"/>
      <c r="F36" s="15"/>
      <c r="H36" s="15"/>
    </row>
    <row r="37" spans="1:8" ht="12.75">
      <c r="A37" s="12"/>
      <c r="B37" s="2"/>
      <c r="C37" s="48"/>
      <c r="D37" s="48"/>
      <c r="E37" s="48"/>
      <c r="F37" s="48"/>
      <c r="H37" s="48"/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2013-06-06T14:42:24Z</cp:lastPrinted>
  <dcterms:created xsi:type="dcterms:W3CDTF">2011-01-19T21:16:49Z</dcterms:created>
  <dcterms:modified xsi:type="dcterms:W3CDTF">2018-07-23T21:24:19Z</dcterms:modified>
  <cp:category/>
  <cp:version/>
  <cp:contentType/>
  <cp:contentStatus/>
</cp:coreProperties>
</file>