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95" windowWidth="19035" windowHeight="11760" tabRatio="683" activeTab="0"/>
  </bookViews>
  <sheets>
    <sheet name="Lizard Head Pass Summary" sheetId="1" r:id="rId1"/>
    <sheet name="LizHdPass WY 2018" sheetId="2" r:id="rId2"/>
    <sheet name="LizHdPass WY 2017" sheetId="3" r:id="rId3"/>
    <sheet name="LizHdPass WY 2016" sheetId="4" r:id="rId4"/>
    <sheet name="LizHdPass WY 2015" sheetId="5" r:id="rId5"/>
    <sheet name="LizHdPass WY 2014" sheetId="6" r:id="rId6"/>
    <sheet name="LizHdPass WY 2013" sheetId="7" r:id="rId7"/>
    <sheet name="LizHdPass WY 2012" sheetId="8" r:id="rId8"/>
    <sheet name="LizHdPass WY 2011" sheetId="9" r:id="rId9"/>
    <sheet name="LizHdPass WY 2010" sheetId="10" r:id="rId10"/>
    <sheet name="LizHdPass WY 2009" sheetId="11" r:id="rId11"/>
    <sheet name="LizHdPass WY 2008" sheetId="12" r:id="rId12"/>
    <sheet name="LizHdPass WY 2007" sheetId="13" r:id="rId13"/>
    <sheet name="LizHdPass WY 2006" sheetId="14" r:id="rId14"/>
  </sheets>
  <definedNames>
    <definedName name="_xlnm.Print_Area" localSheetId="0">'Lizard Head Pass Summary'!$A$1:$J$26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<sst xmlns="http://schemas.openxmlformats.org/spreadsheetml/2006/main" count="347" uniqueCount="77">
  <si>
    <t>Daily</t>
  </si>
  <si>
    <t>Period</t>
  </si>
  <si>
    <t xml:space="preserve"> DOS </t>
  </si>
  <si>
    <t>Date</t>
  </si>
  <si>
    <t>Peak</t>
  </si>
  <si>
    <t>Days</t>
  </si>
  <si>
    <t>Mean Loss</t>
  </si>
  <si>
    <t>Add</t>
  </si>
  <si>
    <t>Post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</si>
  <si>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</si>
  <si>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</si>
  <si>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</si>
  <si>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</si>
  <si>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</si>
  <si>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</si>
  <si>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</si>
  <si>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</si>
  <si>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</si>
  <si>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</si>
  <si>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</si>
  <si>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Lizard Head Pass Snotel Snowmelt Season Summary Data</t>
  </si>
  <si>
    <t xml:space="preserve"> Mon Jan 17 14:25:52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</si>
  <si>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</si>
  <si>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</si>
  <si>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</si>
  <si>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</si>
  <si>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</si>
  <si>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</si>
  <si>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</si>
  <si>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</si>
  <si>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</si>
  <si>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</si>
  <si>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</si>
  <si>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</si>
  <si>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</si>
  <si>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</si>
  <si>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</si>
  <si>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</si>
  <si>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Mon Jan 17 14:30:46 PST 2011  NRCS National Water and Climate Center - Provisional Data - subject to revision</t>
  </si>
  <si>
    <t xml:space="preserve"> Mon Jan 17 14:35:50 PST 2011  NRCS National Water and Climate Center - Provisional Data - subject to revision</t>
  </si>
  <si>
    <t xml:space="preserve"> Mon Jan 17 14:41:44 PST 2011  NRCS National Water and Climate Center - Provisional Data - subject to revision</t>
  </si>
  <si>
    <t xml:space="preserve"> Mon Jan 17 14:46:57 PST 2011  NRCS National Water and Climate Center - Provisional Data - subject to revision</t>
  </si>
  <si>
    <t>Means</t>
  </si>
  <si>
    <t>Adjusted</t>
  </si>
  <si>
    <t>Max</t>
  </si>
  <si>
    <t>Min</t>
  </si>
  <si>
    <t>Median</t>
  </si>
  <si>
    <t>Std Dev'n</t>
  </si>
  <si>
    <t>CV</t>
  </si>
  <si>
    <t xml:space="preserve"> Mon Jun 27 09:17:33 PDT 2011  NRCS National Water and Climate Center - Provisional Data - subject to revision</t>
  </si>
  <si>
    <t>mean loss of inches SWE</t>
  </si>
  <si>
    <t>max loss of inches SWE</t>
  </si>
  <si>
    <t xml:space="preserve"> Wed May 16 07:27:13 PDT 2012  NRCS National Water and Climate Center - Provisional Data - subject to revision Colorado (PST) SNOTEL Site LIZARD HEAD PASS</t>
  </si>
  <si>
    <t>Time</t>
  </si>
  <si>
    <t>WY 2012</t>
  </si>
  <si>
    <t>Range</t>
  </si>
  <si>
    <t>Maximum</t>
  </si>
  <si>
    <t>5-Day Moving</t>
  </si>
  <si>
    <t>SBBSA</t>
  </si>
  <si>
    <t>Average of</t>
  </si>
  <si>
    <t>Daily Loss</t>
  </si>
  <si>
    <t>of SWE</t>
  </si>
  <si>
    <t>&lt;&lt; added precip</t>
  </si>
  <si>
    <t>Mean temp &gt;&gt;</t>
  </si>
  <si>
    <t>Temp C</t>
  </si>
  <si>
    <t xml:space="preserve">  Colorado (PST) SNOTEL Site LIZARD HEAD PASS - NRCS National Water and Climate Center - Provisional Data - subject to revision as of Wed May 29 08:32:49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</si>
  <si>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</si>
  <si>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</si>
  <si>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LIZARD HEAD PASS - NRCS National Water and Climate Center - Provisional Data - subject to revision as of Wed Jun 18 07:14:21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</si>
  <si>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</si>
  <si>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16.4" on April 6</t>
  </si>
  <si>
    <t>Colorado (PST) SNOTEL Site Lizard Head Pass - NRCS National Water and Climate Center - Provisional Data - subject to revision as of Wed Jun 10 08:00:50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</si>
  <si>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</si>
  <si>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>March 30</t>
  </si>
  <si>
    <t>WY 2016</t>
  </si>
  <si>
    <t>WY 2017</t>
  </si>
  <si>
    <t>WY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</si>
</sst>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ont="1" applyAlignment="1" quotePrefix="1">
      <alignment/>
    </xf>
    <xf numFmtId="0" fontId="24" fillId="0" borderId="10" xfId="55" applyBorder="1">
      <alignment/>
      <protection/>
    </xf>
    <xf numFmtId="14" fontId="24" fillId="0" borderId="10" xfId="55" applyNumberFormat="1" applyBorder="1">
      <alignment/>
      <protection/>
    </xf>
    <xf numFmtId="0" fontId="0" fillId="0" borderId="10" xfId="0" applyFont="1" applyBorder="1" applyAlignment="1">
      <alignment horizontal="center"/>
    </xf>
    <xf numFmtId="9" fontId="0" fillId="0" borderId="0" xfId="59" applyFont="1" applyBorder="1" applyAlignment="1">
      <alignment horizontal="center"/>
    </xf>
    <xf numFmtId="0" fontId="24" fillId="35" borderId="0" xfId="55" applyFill="1">
      <alignment/>
      <protection/>
    </xf>
    <xf numFmtId="14" fontId="24" fillId="35" borderId="0" xfId="55" applyNumberFormat="1" applyFill="1">
      <alignment/>
      <protection/>
    </xf>
    <xf numFmtId="0" fontId="24" fillId="0" borderId="0" xfId="55">
      <alignment/>
      <protection/>
    </xf>
    <xf numFmtId="14" fontId="24" fillId="0" borderId="0" xfId="55" applyNumberFormat="1">
      <alignment/>
      <protection/>
    </xf>
    <xf numFmtId="0" fontId="24" fillId="0" borderId="0" xfId="55">
      <alignment/>
      <protection/>
    </xf>
    <xf numFmtId="0" fontId="41" fillId="0" borderId="0" xfId="0" applyFont="1" applyAlignment="1">
      <alignment vertical="center"/>
    </xf>
    <xf numFmtId="14" fontId="41" fillId="0" borderId="0" xfId="0" applyNumberFormat="1" applyFont="1" applyAlignment="1">
      <alignment vertical="center"/>
    </xf>
    <xf numFmtId="14" fontId="41" fillId="0" borderId="10" xfId="0" applyNumberFormat="1" applyFont="1" applyBorder="1" applyAlignment="1">
      <alignment vertical="center"/>
    </xf>
    <xf numFmtId="0" fontId="24" fillId="36" borderId="0" xfId="55" applyFill="1">
      <alignment/>
      <protection/>
    </xf>
    <xf numFmtId="14" fontId="41" fillId="36" borderId="0" xfId="0" applyNumberFormat="1" applyFont="1" applyFill="1" applyAlignment="1">
      <alignment vertical="center"/>
    </xf>
    <xf numFmtId="0" fontId="0" fillId="36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41" fillId="0" borderId="0" xfId="0" applyNumberFormat="1" applyFont="1" applyFill="1" applyAlignment="1">
      <alignment vertical="center"/>
    </xf>
    <xf numFmtId="14" fontId="41" fillId="35" borderId="0" xfId="0" applyNumberFormat="1" applyFont="1" applyFill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 quotePrefix="1">
      <alignment horizontal="center"/>
    </xf>
    <xf numFmtId="168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7109375" style="3" customWidth="1"/>
    <col min="4" max="4" width="10.7109375" style="3" customWidth="1"/>
    <col min="5" max="5" width="10.7109375" style="4" customWidth="1"/>
    <col min="6" max="8" width="10.7109375" style="3" customWidth="1"/>
    <col min="9" max="9" width="13.7109375" style="0" customWidth="1"/>
    <col min="10" max="10" width="10.7109375" style="0" customWidth="1"/>
  </cols>
  <sheetData>
    <row r="1" spans="1:10" ht="12.75">
      <c r="A1" s="1" t="s">
        <v>20</v>
      </c>
      <c r="I1" s="3" t="s">
        <v>56</v>
      </c>
      <c r="J1" s="4"/>
    </row>
    <row r="2" spans="1:10" ht="12.75">
      <c r="A2" s="47" t="s">
        <v>70</v>
      </c>
      <c r="D2" s="46"/>
      <c r="H2" s="19" t="s">
        <v>43</v>
      </c>
      <c r="I2" s="3" t="s">
        <v>57</v>
      </c>
      <c r="J2" s="4" t="s">
        <v>58</v>
      </c>
    </row>
    <row r="3" spans="4:10" ht="12.75">
      <c r="D3" s="42" t="s">
        <v>67</v>
      </c>
      <c r="F3" s="3" t="s">
        <v>1</v>
      </c>
      <c r="G3" s="3" t="s">
        <v>1</v>
      </c>
      <c r="H3" s="19" t="s">
        <v>0</v>
      </c>
      <c r="I3" s="3" t="s">
        <v>59</v>
      </c>
      <c r="J3" s="4" t="s">
        <v>2</v>
      </c>
    </row>
    <row r="4" spans="2:10" ht="12.75">
      <c r="B4" s="2" t="s">
        <v>3</v>
      </c>
      <c r="C4" s="3" t="s">
        <v>4</v>
      </c>
      <c r="D4" s="42" t="s">
        <v>46</v>
      </c>
      <c r="E4" s="4" t="s">
        <v>5</v>
      </c>
      <c r="F4" s="3" t="s">
        <v>7</v>
      </c>
      <c r="G4" s="3" t="s">
        <v>9</v>
      </c>
      <c r="H4" s="19" t="s">
        <v>6</v>
      </c>
      <c r="I4" s="29" t="s">
        <v>60</v>
      </c>
      <c r="J4" s="4" t="s">
        <v>8</v>
      </c>
    </row>
    <row r="5" spans="1:10" ht="12.75">
      <c r="A5" s="12"/>
      <c r="B5" s="5" t="s">
        <v>10</v>
      </c>
      <c r="C5" s="6" t="s">
        <v>11</v>
      </c>
      <c r="D5" s="43" t="s">
        <v>10</v>
      </c>
      <c r="E5" s="7" t="s">
        <v>12</v>
      </c>
      <c r="F5" s="6" t="s">
        <v>13</v>
      </c>
      <c r="G5" s="6" t="s">
        <v>64</v>
      </c>
      <c r="H5" s="20" t="s">
        <v>11</v>
      </c>
      <c r="I5" s="6" t="s">
        <v>61</v>
      </c>
      <c r="J5" s="7" t="s">
        <v>10</v>
      </c>
    </row>
    <row r="6" spans="1:10" ht="12.75">
      <c r="A6" s="2" t="s">
        <v>14</v>
      </c>
      <c r="B6" s="8">
        <f>'LizHdPass WY 2006'!B14</f>
        <v>38816</v>
      </c>
      <c r="C6" s="3">
        <f>'LizHdPass WY 2006'!D14</f>
        <v>14.4</v>
      </c>
      <c r="D6" s="44">
        <f>C6/16.4</f>
        <v>0.878048780487805</v>
      </c>
      <c r="E6" s="4">
        <f>'LizHdPass WY 2006'!E46</f>
        <v>29</v>
      </c>
      <c r="F6" s="3">
        <f>'LizHdPass WY 2006'!G44</f>
        <v>0.5</v>
      </c>
      <c r="G6" s="3">
        <f>'LizHdPass WY 2006'!K44</f>
        <v>2.9766666666666666</v>
      </c>
      <c r="H6" s="19">
        <f aca="true" t="shared" si="0" ref="H6:H18">(C6+F6)/E6</f>
        <v>0.5137931034482759</v>
      </c>
      <c r="I6" s="2">
        <v>0.8399999999999999</v>
      </c>
      <c r="J6" s="4">
        <v>4</v>
      </c>
    </row>
    <row r="7" spans="1:10" ht="12.75">
      <c r="A7" s="2" t="s">
        <v>15</v>
      </c>
      <c r="B7" s="8">
        <f>'LizHdPass WY 2007'!B21</f>
        <v>39188</v>
      </c>
      <c r="C7" s="3">
        <f>'LizHdPass WY 2007'!D21</f>
        <v>11.2</v>
      </c>
      <c r="D7" s="44">
        <f aca="true" t="shared" si="1" ref="D7:D18">C7/16.4</f>
        <v>0.6829268292682927</v>
      </c>
      <c r="E7" s="4">
        <f>'LizHdPass WY 2007'!E49</f>
        <v>25</v>
      </c>
      <c r="F7" s="3">
        <f>'LizHdPass WY 2007'!G47</f>
        <v>2.8999999999999986</v>
      </c>
      <c r="G7" s="3">
        <f>'LizHdPass WY 2007'!K47</f>
        <v>1.9769230769230772</v>
      </c>
      <c r="H7" s="19">
        <f t="shared" si="0"/>
        <v>0.564</v>
      </c>
      <c r="I7" s="2">
        <v>0.96</v>
      </c>
      <c r="J7" s="4">
        <v>4</v>
      </c>
    </row>
    <row r="8" spans="1:10" ht="12.75">
      <c r="A8" s="2" t="s">
        <v>16</v>
      </c>
      <c r="B8" s="8">
        <f>'LizHdPass WY 2008'!B18</f>
        <v>39551</v>
      </c>
      <c r="C8" s="3">
        <f>'LizHdPass WY 2008'!D18</f>
        <v>23.7</v>
      </c>
      <c r="D8" s="44">
        <f t="shared" si="1"/>
        <v>1.4451219512195124</v>
      </c>
      <c r="E8" s="4">
        <f>'LizHdPass WY 2008'!E68</f>
        <v>47</v>
      </c>
      <c r="F8" s="3">
        <f>'LizHdPass WY 2008'!G66</f>
        <v>2.8000000000000007</v>
      </c>
      <c r="G8" s="3">
        <f>'LizHdPass WY 2008'!K66</f>
        <v>2.4979166666666672</v>
      </c>
      <c r="H8" s="19">
        <f t="shared" si="0"/>
        <v>0.5638297872340425</v>
      </c>
      <c r="I8" s="19">
        <v>1.2000000000000002</v>
      </c>
      <c r="J8" s="4">
        <v>4</v>
      </c>
    </row>
    <row r="9" spans="1:10" ht="12.75">
      <c r="A9" s="2" t="s">
        <v>17</v>
      </c>
      <c r="B9" s="8">
        <f>'LizHdPass WY 2009'!B23</f>
        <v>39921</v>
      </c>
      <c r="C9" s="3">
        <f>'LizHdPass WY 2009'!D23</f>
        <v>19</v>
      </c>
      <c r="D9" s="44">
        <f t="shared" si="1"/>
        <v>1.1585365853658538</v>
      </c>
      <c r="E9" s="4">
        <f>'LizHdPass WY 2009'!E48</f>
        <v>22</v>
      </c>
      <c r="F9" s="3">
        <f>'LizHdPass WY 2009'!G46</f>
        <v>1</v>
      </c>
      <c r="G9" s="3">
        <f>'LizHdPass WY 2009'!K46</f>
        <v>3.465217391304347</v>
      </c>
      <c r="H9" s="19">
        <f t="shared" si="0"/>
        <v>0.9090909090909091</v>
      </c>
      <c r="I9" s="2">
        <v>1.3800000000000001</v>
      </c>
      <c r="J9" s="4">
        <v>2</v>
      </c>
    </row>
    <row r="10" spans="1:10" ht="12.75">
      <c r="A10" s="2" t="s">
        <v>18</v>
      </c>
      <c r="B10" s="8">
        <f>'LizHdPass WY 2010'!B10</f>
        <v>40273</v>
      </c>
      <c r="C10" s="3">
        <f>'LizHdPass WY 2010'!D10</f>
        <v>16.7</v>
      </c>
      <c r="D10" s="44">
        <f t="shared" si="1"/>
        <v>1.0182926829268293</v>
      </c>
      <c r="E10" s="4">
        <f>'LizHdPass WY 2010'!E54</f>
        <v>41</v>
      </c>
      <c r="F10" s="3">
        <f>'LizHdPass WY 2010'!G52</f>
        <v>2.799999999999999</v>
      </c>
      <c r="G10" s="3">
        <f>'LizHdPass WY 2010'!K52</f>
        <v>1.3142857142857143</v>
      </c>
      <c r="H10" s="19">
        <f t="shared" si="0"/>
        <v>0.47560975609756095</v>
      </c>
      <c r="I10" s="19">
        <v>1.1999999999999997</v>
      </c>
      <c r="J10" s="4">
        <v>6</v>
      </c>
    </row>
    <row r="11" spans="1:10" ht="12.75">
      <c r="A11" s="2" t="s">
        <v>19</v>
      </c>
      <c r="B11" s="8">
        <v>40632</v>
      </c>
      <c r="C11" s="3">
        <v>13.6</v>
      </c>
      <c r="D11" s="44">
        <f t="shared" si="1"/>
        <v>0.8292682926829269</v>
      </c>
      <c r="E11" s="4">
        <v>62</v>
      </c>
      <c r="F11" s="3">
        <v>6.100000000000001</v>
      </c>
      <c r="G11" s="3">
        <v>1.9903225806451614</v>
      </c>
      <c r="H11" s="19">
        <f t="shared" si="0"/>
        <v>0.31774193548387103</v>
      </c>
      <c r="I11" s="19">
        <v>1.4</v>
      </c>
      <c r="J11" s="4">
        <v>7</v>
      </c>
    </row>
    <row r="12" spans="1:10" ht="12.75">
      <c r="A12" s="41" t="s">
        <v>54</v>
      </c>
      <c r="B12" s="38">
        <v>40979</v>
      </c>
      <c r="C12" s="29">
        <v>11.3</v>
      </c>
      <c r="D12" s="44">
        <f t="shared" si="1"/>
        <v>0.6890243902439025</v>
      </c>
      <c r="E12" s="39">
        <v>50</v>
      </c>
      <c r="F12" s="29">
        <v>2.700000000000001</v>
      </c>
      <c r="G12" s="29">
        <v>1.7920000000000005</v>
      </c>
      <c r="H12" s="40">
        <f t="shared" si="0"/>
        <v>0.28</v>
      </c>
      <c r="I12" s="41">
        <v>0.56</v>
      </c>
      <c r="J12" s="39">
        <v>8</v>
      </c>
    </row>
    <row r="13" spans="1:10" ht="12.75">
      <c r="A13" s="41" t="s">
        <v>66</v>
      </c>
      <c r="B13" s="38">
        <f>+'LizHdPass WY 2013'!B31</f>
        <v>41358</v>
      </c>
      <c r="C13" s="29">
        <f>+'LizHdPass WY 2013'!D31</f>
        <v>11.2</v>
      </c>
      <c r="D13" s="44">
        <f t="shared" si="1"/>
        <v>0.6829268292682927</v>
      </c>
      <c r="E13" s="39">
        <f>+'LizHdPass WY 2013'!E69</f>
        <v>35</v>
      </c>
      <c r="F13" s="29">
        <f>+'LizHdPass WY 2013'!G67</f>
        <v>0.5999999999999996</v>
      </c>
      <c r="G13" s="29">
        <f>+'LizHdPass WY 2013'!K67</f>
        <v>0.2571428571428571</v>
      </c>
      <c r="H13" s="40">
        <f t="shared" si="0"/>
        <v>0.33714285714285713</v>
      </c>
      <c r="I13" s="40">
        <f>+'LizHdPass WY 2013'!F68</f>
        <v>1.1800000000000002</v>
      </c>
      <c r="J13" s="39">
        <v>5</v>
      </c>
    </row>
    <row r="14" spans="1:11" ht="12.75">
      <c r="A14" s="41" t="s">
        <v>69</v>
      </c>
      <c r="B14" s="38">
        <f>+'LizHdPass WY 2014'!B35</f>
        <v>41728</v>
      </c>
      <c r="C14" s="29">
        <f>+'LizHdPass WY 2014'!D35</f>
        <v>15.9</v>
      </c>
      <c r="D14" s="51">
        <f t="shared" si="1"/>
        <v>0.9695121951219513</v>
      </c>
      <c r="E14" s="39">
        <f>+'LizHdPass WY 2014'!E76</f>
        <v>38</v>
      </c>
      <c r="F14" s="29">
        <f>+'LizHdPass WY 2014'!G74</f>
        <v>2.900000000000002</v>
      </c>
      <c r="G14" s="29">
        <f>+'LizHdPass WY 2014'!K74</f>
        <v>1.0973684210526315</v>
      </c>
      <c r="H14" s="40">
        <f t="shared" si="0"/>
        <v>0.49473684210526325</v>
      </c>
      <c r="I14" s="41">
        <f>+'LizHdPass WY 2014'!F75</f>
        <v>1.44</v>
      </c>
      <c r="J14" s="39">
        <v>3</v>
      </c>
      <c r="K14" s="64"/>
    </row>
    <row r="15" spans="1:11" ht="12.75">
      <c r="A15" s="63" t="s">
        <v>72</v>
      </c>
      <c r="B15" s="38">
        <f>'LizHdPass WY 2015'!B15</f>
        <v>42073</v>
      </c>
      <c r="C15" s="29">
        <f>'LizHdPass WY 2015'!D15</f>
        <v>13.4</v>
      </c>
      <c r="D15" s="51">
        <f t="shared" si="1"/>
        <v>0.8170731707317074</v>
      </c>
      <c r="E15" s="39">
        <f>'LizHdPass WY 2015'!E92</f>
        <v>74</v>
      </c>
      <c r="F15" s="29">
        <f>'LizHdPass WY 2015'!G90</f>
        <v>7.400000000000002</v>
      </c>
      <c r="G15" s="29">
        <f>'LizHdPass WY 2015'!K90</f>
        <v>2.0194444444444444</v>
      </c>
      <c r="H15" s="40">
        <f t="shared" si="0"/>
        <v>0.28108108108108115</v>
      </c>
      <c r="I15" s="41">
        <f>'LizHdPass WY 2015'!F91</f>
        <v>0.68</v>
      </c>
      <c r="J15" s="39">
        <v>3</v>
      </c>
      <c r="K15" s="64"/>
    </row>
    <row r="16" spans="1:13" ht="12.75">
      <c r="A16" s="63" t="s">
        <v>74</v>
      </c>
      <c r="B16" s="38">
        <f>'LizHdPass WY 2016'!B40</f>
        <v>42464</v>
      </c>
      <c r="C16" s="29">
        <f>'LizHdPass WY 2016'!D93</f>
        <v>15.1</v>
      </c>
      <c r="D16" s="51">
        <f t="shared" si="1"/>
        <v>0.9207317073170732</v>
      </c>
      <c r="E16" s="39">
        <f>'LizHdPass WY 2016'!E92</f>
        <v>49</v>
      </c>
      <c r="F16" s="29">
        <f>'LizHdPass WY 2016'!G90</f>
        <v>4.899999999999999</v>
      </c>
      <c r="G16" s="29">
        <f>'LizHdPass WY 2016'!K90</f>
        <v>2.748979591836735</v>
      </c>
      <c r="H16" s="40">
        <f t="shared" si="0"/>
        <v>0.40816326530612246</v>
      </c>
      <c r="I16" s="41">
        <f>'LizHdPass WY 2016'!F91</f>
        <v>0.86</v>
      </c>
      <c r="J16" s="39">
        <v>2</v>
      </c>
      <c r="K16" s="64"/>
      <c r="L16" s="64"/>
      <c r="M16" s="64"/>
    </row>
    <row r="17" spans="1:13" ht="12.75">
      <c r="A17" s="63" t="s">
        <v>75</v>
      </c>
      <c r="B17" s="38">
        <f>'LizHdPass WY 2017'!B21</f>
        <v>42810</v>
      </c>
      <c r="C17" s="29">
        <f>'LizHdPass WY 2017'!D21</f>
        <v>21.8</v>
      </c>
      <c r="D17" s="51">
        <f t="shared" si="1"/>
        <v>1.329268292682927</v>
      </c>
      <c r="E17" s="39">
        <f>'LizHdPass WY 2017'!E93</f>
        <v>69</v>
      </c>
      <c r="F17" s="29">
        <f>'LizHdPass WY 2017'!G91</f>
        <v>6.600000000000001</v>
      </c>
      <c r="G17" s="29">
        <f>'LizHdPass WY 2017'!K91</f>
        <v>2.6449275362318834</v>
      </c>
      <c r="H17" s="40">
        <f t="shared" si="0"/>
        <v>0.41159420289855075</v>
      </c>
      <c r="I17" s="41">
        <f>'LizHdPass WY 2017'!F92</f>
        <v>1.24</v>
      </c>
      <c r="J17" s="39">
        <v>3</v>
      </c>
      <c r="K17" s="64"/>
      <c r="L17" s="64"/>
      <c r="M17" s="64"/>
    </row>
    <row r="18" spans="1:13" ht="12.75">
      <c r="A18" s="50" t="s">
        <v>76</v>
      </c>
      <c r="B18" s="34">
        <f>'LizHdPass WY 2018'!B35</f>
        <v>43189</v>
      </c>
      <c r="C18" s="6">
        <f>'LizHdPass WY 2018'!D35</f>
        <v>8.4</v>
      </c>
      <c r="D18" s="45">
        <f t="shared" si="1"/>
        <v>0.5121951219512195</v>
      </c>
      <c r="E18" s="7">
        <f>'LizHdPass WY 2018'!E75</f>
        <v>37</v>
      </c>
      <c r="F18" s="6">
        <f>'LizHdPass WY 2018'!G73</f>
        <v>1.1999999999999993</v>
      </c>
      <c r="G18" s="6">
        <f>'LizHdPass WY 2018'!K73</f>
        <v>2.8027777777777776</v>
      </c>
      <c r="H18" s="20">
        <f t="shared" si="0"/>
        <v>0.2594594594594595</v>
      </c>
      <c r="I18" s="5">
        <f>'LizHdPass WY 2018'!F74</f>
        <v>0.5199999999999999</v>
      </c>
      <c r="J18" s="7">
        <v>5</v>
      </c>
      <c r="K18" s="64"/>
      <c r="L18" s="64"/>
      <c r="M18" s="64"/>
    </row>
    <row r="19" spans="1:13" ht="12.75">
      <c r="A19" s="21" t="s">
        <v>42</v>
      </c>
      <c r="B19" s="38"/>
      <c r="C19" s="29">
        <f>AVERAGE(C6:C18)</f>
        <v>15.053846153846155</v>
      </c>
      <c r="D19" s="76">
        <f aca="true" t="shared" si="2" ref="D19:J19">AVERAGE(D6:D18)</f>
        <v>0.9179174484052532</v>
      </c>
      <c r="E19" s="29">
        <f t="shared" si="2"/>
        <v>44.46153846153846</v>
      </c>
      <c r="F19" s="29">
        <f t="shared" si="2"/>
        <v>3.261538461538462</v>
      </c>
      <c r="G19" s="29">
        <f t="shared" si="2"/>
        <v>2.1218440557675358</v>
      </c>
      <c r="H19" s="29">
        <f t="shared" si="2"/>
        <v>0.4474033230267687</v>
      </c>
      <c r="I19" s="29">
        <f t="shared" si="2"/>
        <v>1.0353846153846153</v>
      </c>
      <c r="J19" s="29">
        <f t="shared" si="2"/>
        <v>4.3076923076923075</v>
      </c>
      <c r="K19" s="64"/>
      <c r="L19" s="64"/>
      <c r="M19" s="64"/>
    </row>
    <row r="20" spans="1:13" ht="12.75">
      <c r="A20" s="64"/>
      <c r="B20" s="41"/>
      <c r="C20" s="29"/>
      <c r="D20" s="29"/>
      <c r="E20" s="29"/>
      <c r="F20" s="29"/>
      <c r="G20" s="29"/>
      <c r="H20" s="29"/>
      <c r="I20" s="29"/>
      <c r="J20" s="64"/>
      <c r="K20" s="64"/>
      <c r="L20" s="64"/>
      <c r="M20" s="64"/>
    </row>
    <row r="21" spans="1:13" ht="12.75">
      <c r="A21" s="69" t="s">
        <v>44</v>
      </c>
      <c r="B21" s="70">
        <f>+B9</f>
        <v>39921</v>
      </c>
      <c r="C21" s="71">
        <f>MAX(C6:C18)</f>
        <v>23.7</v>
      </c>
      <c r="D21" s="71">
        <f aca="true" t="shared" si="3" ref="D21:J21">MAX(D6:D18)</f>
        <v>1.4451219512195124</v>
      </c>
      <c r="E21" s="71">
        <f t="shared" si="3"/>
        <v>74</v>
      </c>
      <c r="F21" s="71">
        <f t="shared" si="3"/>
        <v>7.400000000000002</v>
      </c>
      <c r="G21" s="71">
        <f t="shared" si="3"/>
        <v>3.465217391304347</v>
      </c>
      <c r="H21" s="71">
        <f t="shared" si="3"/>
        <v>0.9090909090909091</v>
      </c>
      <c r="I21" s="71">
        <f t="shared" si="3"/>
        <v>1.44</v>
      </c>
      <c r="J21" s="71">
        <f t="shared" si="3"/>
        <v>8</v>
      </c>
      <c r="K21" s="64"/>
      <c r="L21" s="64"/>
      <c r="M21" s="64"/>
    </row>
    <row r="22" spans="1:13" ht="12.75">
      <c r="A22" s="69" t="s">
        <v>45</v>
      </c>
      <c r="B22" s="70">
        <f>B15</f>
        <v>42073</v>
      </c>
      <c r="C22" s="71">
        <f>MIN(C6:C18)</f>
        <v>8.4</v>
      </c>
      <c r="D22" s="71">
        <f aca="true" t="shared" si="4" ref="D22:J22">MIN(D6:D18)</f>
        <v>0.5121951219512195</v>
      </c>
      <c r="E22" s="71">
        <f t="shared" si="4"/>
        <v>22</v>
      </c>
      <c r="F22" s="71">
        <f>MIN(F6:F18)</f>
        <v>0.5</v>
      </c>
      <c r="G22" s="71">
        <f t="shared" si="4"/>
        <v>0.2571428571428571</v>
      </c>
      <c r="H22" s="71">
        <f t="shared" si="4"/>
        <v>0.2594594594594595</v>
      </c>
      <c r="I22" s="71">
        <f t="shared" si="4"/>
        <v>0.5199999999999999</v>
      </c>
      <c r="J22" s="71">
        <f t="shared" si="4"/>
        <v>2</v>
      </c>
      <c r="K22" s="64"/>
      <c r="L22" s="64"/>
      <c r="M22" s="64"/>
    </row>
    <row r="23" spans="1:13" ht="12.75">
      <c r="A23" s="69" t="s">
        <v>55</v>
      </c>
      <c r="B23" s="72">
        <v>39</v>
      </c>
      <c r="C23" s="71">
        <f>+C21-C22</f>
        <v>15.299999999999999</v>
      </c>
      <c r="D23" s="71">
        <f aca="true" t="shared" si="5" ref="D23:J23">+D21-D22</f>
        <v>0.9329268292682928</v>
      </c>
      <c r="E23" s="71">
        <f>+E21-E22</f>
        <v>52</v>
      </c>
      <c r="F23" s="71">
        <f t="shared" si="5"/>
        <v>6.900000000000002</v>
      </c>
      <c r="G23" s="71">
        <f t="shared" si="5"/>
        <v>3.20807453416149</v>
      </c>
      <c r="H23" s="71">
        <f t="shared" si="5"/>
        <v>0.6496314496314496</v>
      </c>
      <c r="I23" s="71">
        <f t="shared" si="5"/>
        <v>0.92</v>
      </c>
      <c r="J23" s="71">
        <f t="shared" si="5"/>
        <v>6</v>
      </c>
      <c r="K23" s="64"/>
      <c r="L23" s="64"/>
      <c r="M23" s="64"/>
    </row>
    <row r="24" spans="1:13" ht="12.75">
      <c r="A24" s="69" t="s">
        <v>46</v>
      </c>
      <c r="B24" s="73" t="s">
        <v>73</v>
      </c>
      <c r="C24" s="71">
        <f>MEDIAN(C6:C18)</f>
        <v>14.4</v>
      </c>
      <c r="D24" s="71">
        <f aca="true" t="shared" si="6" ref="D24:J24">MEDIAN(D6:D18)</f>
        <v>0.878048780487805</v>
      </c>
      <c r="E24" s="71">
        <f t="shared" si="6"/>
        <v>41</v>
      </c>
      <c r="F24" s="71">
        <f t="shared" si="6"/>
        <v>2.8000000000000007</v>
      </c>
      <c r="G24" s="71">
        <f t="shared" si="6"/>
        <v>2.0194444444444444</v>
      </c>
      <c r="H24" s="71">
        <f t="shared" si="6"/>
        <v>0.41159420289855075</v>
      </c>
      <c r="I24" s="71">
        <f t="shared" si="6"/>
        <v>1.1800000000000002</v>
      </c>
      <c r="J24" s="71">
        <f t="shared" si="6"/>
        <v>4</v>
      </c>
      <c r="K24" s="64"/>
      <c r="L24" s="64"/>
      <c r="M24" s="64"/>
    </row>
    <row r="25" spans="1:13" ht="12.75">
      <c r="A25" s="69" t="s">
        <v>47</v>
      </c>
      <c r="B25" s="71"/>
      <c r="C25" s="71">
        <f>STDEV(C6:C18)</f>
        <v>4.402767195112516</v>
      </c>
      <c r="D25" s="71">
        <f aca="true" t="shared" si="7" ref="D25:J25">STDEV(D6:D18)</f>
        <v>0.26846141433612986</v>
      </c>
      <c r="E25" s="71">
        <f t="shared" si="7"/>
        <v>16.230708469931233</v>
      </c>
      <c r="F25" s="71">
        <f t="shared" si="7"/>
        <v>2.3110381727477884</v>
      </c>
      <c r="G25" s="71">
        <f t="shared" si="7"/>
        <v>0.8729158224277218</v>
      </c>
      <c r="H25" s="71">
        <f t="shared" si="7"/>
        <v>0.1757247798793383</v>
      </c>
      <c r="I25" s="71">
        <f t="shared" si="7"/>
        <v>0.3194947935051887</v>
      </c>
      <c r="J25" s="71">
        <f t="shared" si="7"/>
        <v>1.8432134703923737</v>
      </c>
      <c r="K25" s="64"/>
      <c r="L25" s="64"/>
      <c r="M25" s="64"/>
    </row>
    <row r="26" spans="1:13" ht="12.75">
      <c r="A26" s="69" t="s">
        <v>48</v>
      </c>
      <c r="B26" s="74"/>
      <c r="C26" s="75">
        <f>C25/C19</f>
        <v>0.29246792813726474</v>
      </c>
      <c r="D26" s="75">
        <f aca="true" t="shared" si="8" ref="D26:J26">D25/D19</f>
        <v>0.29246792813726563</v>
      </c>
      <c r="E26" s="75">
        <f t="shared" si="8"/>
        <v>0.3650505365209447</v>
      </c>
      <c r="F26" s="75">
        <f t="shared" si="8"/>
        <v>0.7085730246632369</v>
      </c>
      <c r="G26" s="75">
        <f t="shared" si="8"/>
        <v>0.4113948996652167</v>
      </c>
      <c r="H26" s="75">
        <f t="shared" si="8"/>
        <v>0.392765924693019</v>
      </c>
      <c r="I26" s="75">
        <f t="shared" si="8"/>
        <v>0.30857595212239625</v>
      </c>
      <c r="J26" s="75">
        <f t="shared" si="8"/>
        <v>0.4278888413410868</v>
      </c>
      <c r="K26" s="64"/>
      <c r="L26" s="64"/>
      <c r="M26" s="64"/>
    </row>
    <row r="27" spans="1:13" ht="12.75">
      <c r="A27" s="64"/>
      <c r="B27" s="41"/>
      <c r="C27" s="29"/>
      <c r="D27" s="29"/>
      <c r="E27" s="39"/>
      <c r="F27" s="29"/>
      <c r="G27" s="29"/>
      <c r="H27" s="29"/>
      <c r="I27" s="64"/>
      <c r="J27" s="64"/>
      <c r="K27" s="64"/>
      <c r="L27" s="64"/>
      <c r="M27" s="64"/>
    </row>
    <row r="28" spans="1:13" ht="12.75">
      <c r="A28" s="64"/>
      <c r="B28" s="41"/>
      <c r="C28" s="29"/>
      <c r="D28" s="29"/>
      <c r="E28" s="39"/>
      <c r="F28" s="29"/>
      <c r="G28" s="29"/>
      <c r="H28" s="29"/>
      <c r="I28" s="64"/>
      <c r="J28" s="64"/>
      <c r="K28" s="64"/>
      <c r="L28" s="64"/>
      <c r="M28" s="64"/>
    </row>
    <row r="29" spans="1:13" ht="12.75">
      <c r="A29" s="64"/>
      <c r="B29" s="41"/>
      <c r="C29" s="29"/>
      <c r="D29" s="29"/>
      <c r="E29" s="39"/>
      <c r="F29" s="29"/>
      <c r="G29" s="29"/>
      <c r="H29" s="29"/>
      <c r="I29" s="64"/>
      <c r="J29" s="64"/>
      <c r="K29" s="64"/>
      <c r="L29" s="64"/>
      <c r="M29" s="64"/>
    </row>
    <row r="30" ht="12.75">
      <c r="D30" s="29"/>
    </row>
    <row r="32" ht="12.75">
      <c r="F32" s="29"/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pane ySplit="5" topLeftCell="A23" activePane="bottomLeft" state="frozen"/>
      <selection pane="topLeft" activeCell="A1" sqref="A1"/>
      <selection pane="bottomLeft" activeCell="F53" sqref="F53"/>
    </sheetView>
  </sheetViews>
  <sheetFormatPr defaultColWidth="9.140625" defaultRowHeight="12.75"/>
  <cols>
    <col min="2" max="2" width="11.421875" style="0" customWidth="1"/>
    <col min="4" max="13" width="14.7109375" style="0" customWidth="1"/>
  </cols>
  <sheetData>
    <row r="1" ht="12.75">
      <c r="A1" t="s">
        <v>41</v>
      </c>
    </row>
    <row r="2" spans="5:6" ht="12.75">
      <c r="E2" s="14"/>
      <c r="F2" s="3" t="s">
        <v>57</v>
      </c>
    </row>
    <row r="3" spans="5:6" ht="12.75">
      <c r="E3" s="14"/>
      <c r="F3" s="3" t="s">
        <v>59</v>
      </c>
    </row>
    <row r="4" spans="5:6" ht="12.75">
      <c r="E4" s="14" t="s">
        <v>60</v>
      </c>
      <c r="F4" s="29" t="s">
        <v>60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61</v>
      </c>
      <c r="F5" s="6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586</v>
      </c>
      <c r="B6" s="9">
        <v>40269</v>
      </c>
      <c r="D6">
        <v>16.2</v>
      </c>
      <c r="G6">
        <v>12.7</v>
      </c>
      <c r="H6">
        <v>1.1</v>
      </c>
      <c r="I6">
        <v>3</v>
      </c>
      <c r="J6">
        <v>-0.3</v>
      </c>
      <c r="K6">
        <v>1.3</v>
      </c>
      <c r="L6">
        <v>54</v>
      </c>
    </row>
    <row r="7" spans="1:12" ht="12.75">
      <c r="A7">
        <v>586</v>
      </c>
      <c r="B7" s="9">
        <v>40270</v>
      </c>
      <c r="D7">
        <v>16.6</v>
      </c>
      <c r="G7">
        <v>12.8</v>
      </c>
      <c r="H7">
        <v>-13.2</v>
      </c>
      <c r="I7">
        <v>1.4</v>
      </c>
      <c r="J7">
        <v>-13.7</v>
      </c>
      <c r="K7">
        <v>-5.5</v>
      </c>
      <c r="L7">
        <v>58</v>
      </c>
    </row>
    <row r="8" spans="1:12" ht="12.75">
      <c r="A8">
        <v>586</v>
      </c>
      <c r="B8" s="9">
        <v>40271</v>
      </c>
      <c r="D8">
        <v>16.7</v>
      </c>
      <c r="G8">
        <v>12.9</v>
      </c>
      <c r="H8">
        <v>-7.8</v>
      </c>
      <c r="I8">
        <v>-0.9</v>
      </c>
      <c r="J8">
        <v>-16.9</v>
      </c>
      <c r="K8">
        <v>-8.8</v>
      </c>
      <c r="L8">
        <v>57</v>
      </c>
    </row>
    <row r="9" spans="1:12" ht="12.75">
      <c r="A9">
        <v>586</v>
      </c>
      <c r="B9" s="9">
        <v>40272</v>
      </c>
      <c r="D9">
        <v>16.7</v>
      </c>
      <c r="G9">
        <v>12.9</v>
      </c>
      <c r="H9">
        <v>-0.7</v>
      </c>
      <c r="I9">
        <v>2.8</v>
      </c>
      <c r="J9">
        <v>-7.9</v>
      </c>
      <c r="K9">
        <v>-2.5</v>
      </c>
      <c r="L9">
        <v>55</v>
      </c>
    </row>
    <row r="10" spans="1:12" ht="12.75">
      <c r="A10" s="10">
        <v>586</v>
      </c>
      <c r="B10" s="11">
        <v>40273</v>
      </c>
      <c r="C10" s="10"/>
      <c r="D10" s="10">
        <v>16.7</v>
      </c>
      <c r="E10" s="10"/>
      <c r="F10" s="10"/>
      <c r="G10" s="10">
        <v>12.9</v>
      </c>
      <c r="H10" s="10">
        <v>1.1</v>
      </c>
      <c r="I10" s="10">
        <v>7.8</v>
      </c>
      <c r="J10" s="10">
        <v>-2.6</v>
      </c>
      <c r="K10" s="10">
        <v>2.4</v>
      </c>
      <c r="L10" s="10">
        <v>53</v>
      </c>
    </row>
    <row r="11" spans="1:13" ht="12.75">
      <c r="A11">
        <v>586</v>
      </c>
      <c r="B11" s="9">
        <v>40274</v>
      </c>
      <c r="D11">
        <v>16.6</v>
      </c>
      <c r="E11">
        <f>D10-D11</f>
        <v>0.09999999999999787</v>
      </c>
      <c r="G11">
        <v>12.9</v>
      </c>
      <c r="H11">
        <v>-5</v>
      </c>
      <c r="I11">
        <v>7.4</v>
      </c>
      <c r="J11">
        <v>-5</v>
      </c>
      <c r="K11">
        <v>2.5</v>
      </c>
      <c r="L11">
        <v>53</v>
      </c>
      <c r="M11">
        <f>L10-L11</f>
        <v>0</v>
      </c>
    </row>
    <row r="12" spans="1:13" ht="12.75">
      <c r="A12">
        <v>586</v>
      </c>
      <c r="B12" s="9">
        <v>40275</v>
      </c>
      <c r="D12">
        <v>16.4</v>
      </c>
      <c r="E12">
        <f aca="true" t="shared" si="0" ref="E12:E51">D11-D12</f>
        <v>0.20000000000000284</v>
      </c>
      <c r="G12">
        <v>12.9</v>
      </c>
      <c r="H12">
        <v>-9.1</v>
      </c>
      <c r="I12">
        <v>-2.6</v>
      </c>
      <c r="J12">
        <v>-9.6</v>
      </c>
      <c r="K12">
        <v>-7.6</v>
      </c>
      <c r="L12">
        <v>55</v>
      </c>
      <c r="M12">
        <f aca="true" t="shared" si="1" ref="M12:M50">L11-L12</f>
        <v>-2</v>
      </c>
    </row>
    <row r="13" spans="1:13" ht="12.75">
      <c r="A13">
        <v>586</v>
      </c>
      <c r="B13" s="9">
        <v>40276</v>
      </c>
      <c r="D13">
        <v>16.1</v>
      </c>
      <c r="E13">
        <f t="shared" si="0"/>
        <v>0.29999999999999716</v>
      </c>
      <c r="G13">
        <v>12.9</v>
      </c>
      <c r="H13">
        <v>-12.3</v>
      </c>
      <c r="I13">
        <v>4.5</v>
      </c>
      <c r="J13">
        <v>-12.3</v>
      </c>
      <c r="K13">
        <v>-4.7</v>
      </c>
      <c r="L13">
        <v>53</v>
      </c>
      <c r="M13">
        <f t="shared" si="1"/>
        <v>2</v>
      </c>
    </row>
    <row r="14" spans="1:13" ht="12.75">
      <c r="A14">
        <v>586</v>
      </c>
      <c r="B14" s="9">
        <v>40277</v>
      </c>
      <c r="D14">
        <v>15.6</v>
      </c>
      <c r="E14">
        <f t="shared" si="0"/>
        <v>0.5000000000000018</v>
      </c>
      <c r="G14">
        <v>12.9</v>
      </c>
      <c r="H14">
        <v>-6.8</v>
      </c>
      <c r="I14">
        <v>9</v>
      </c>
      <c r="J14">
        <v>-15.7</v>
      </c>
      <c r="K14">
        <v>-2.3</v>
      </c>
      <c r="L14">
        <v>52</v>
      </c>
      <c r="M14">
        <f t="shared" si="1"/>
        <v>1</v>
      </c>
    </row>
    <row r="15" spans="1:13" ht="12.75">
      <c r="A15">
        <v>586</v>
      </c>
      <c r="B15" s="9">
        <v>40278</v>
      </c>
      <c r="D15">
        <v>14.9</v>
      </c>
      <c r="E15">
        <f t="shared" si="0"/>
        <v>0.6999999999999993</v>
      </c>
      <c r="F15">
        <f aca="true" t="shared" si="2" ref="F15:F51">+AVERAGE(E11:E15)</f>
        <v>0.35999999999999976</v>
      </c>
      <c r="G15">
        <v>12.9</v>
      </c>
      <c r="H15">
        <v>-5.1</v>
      </c>
      <c r="I15">
        <v>9.4</v>
      </c>
      <c r="J15">
        <v>-8.7</v>
      </c>
      <c r="K15">
        <v>0.2</v>
      </c>
      <c r="L15">
        <v>49</v>
      </c>
      <c r="M15">
        <f t="shared" si="1"/>
        <v>3</v>
      </c>
    </row>
    <row r="16" spans="1:13" ht="12.75">
      <c r="A16">
        <v>586</v>
      </c>
      <c r="B16" s="9">
        <v>40279</v>
      </c>
      <c r="D16">
        <v>14.6</v>
      </c>
      <c r="E16">
        <f t="shared" si="0"/>
        <v>0.3000000000000007</v>
      </c>
      <c r="F16">
        <f t="shared" si="2"/>
        <v>0.40000000000000036</v>
      </c>
      <c r="G16">
        <v>12.9</v>
      </c>
      <c r="H16">
        <v>-1.3</v>
      </c>
      <c r="I16">
        <v>10.4</v>
      </c>
      <c r="J16">
        <v>-6.7</v>
      </c>
      <c r="K16">
        <v>1.6</v>
      </c>
      <c r="L16">
        <v>47</v>
      </c>
      <c r="M16">
        <f t="shared" si="1"/>
        <v>2</v>
      </c>
    </row>
    <row r="17" spans="1:13" ht="12.75">
      <c r="A17">
        <v>586</v>
      </c>
      <c r="B17" s="9">
        <v>40280</v>
      </c>
      <c r="D17">
        <v>14.1</v>
      </c>
      <c r="E17">
        <f t="shared" si="0"/>
        <v>0.5</v>
      </c>
      <c r="F17">
        <f t="shared" si="2"/>
        <v>0.4599999999999998</v>
      </c>
      <c r="G17">
        <v>12.9</v>
      </c>
      <c r="H17">
        <v>1.6</v>
      </c>
      <c r="I17">
        <v>11.7</v>
      </c>
      <c r="J17">
        <v>-3.2</v>
      </c>
      <c r="K17">
        <v>4.1</v>
      </c>
      <c r="L17">
        <v>43</v>
      </c>
      <c r="M17">
        <f t="shared" si="1"/>
        <v>4</v>
      </c>
    </row>
    <row r="18" spans="1:13" ht="12.75">
      <c r="A18">
        <v>586</v>
      </c>
      <c r="B18" s="9">
        <v>40281</v>
      </c>
      <c r="D18">
        <v>13.6</v>
      </c>
      <c r="E18">
        <f t="shared" si="0"/>
        <v>0.5</v>
      </c>
      <c r="F18">
        <f t="shared" si="2"/>
        <v>0.5000000000000003</v>
      </c>
      <c r="G18">
        <v>12.9</v>
      </c>
      <c r="H18">
        <v>0.7</v>
      </c>
      <c r="I18">
        <v>10.6</v>
      </c>
      <c r="J18">
        <v>0.7</v>
      </c>
      <c r="K18">
        <v>5.4</v>
      </c>
      <c r="L18">
        <v>41</v>
      </c>
      <c r="M18">
        <f t="shared" si="1"/>
        <v>2</v>
      </c>
    </row>
    <row r="19" spans="1:13" ht="12.75">
      <c r="A19">
        <v>586</v>
      </c>
      <c r="B19" s="9">
        <v>40282</v>
      </c>
      <c r="D19">
        <v>13.5</v>
      </c>
      <c r="E19">
        <f t="shared" si="0"/>
        <v>0.09999999999999964</v>
      </c>
      <c r="F19">
        <f t="shared" si="2"/>
        <v>0.41999999999999993</v>
      </c>
      <c r="G19">
        <v>12.9</v>
      </c>
      <c r="H19">
        <v>-3.9</v>
      </c>
      <c r="I19">
        <v>2.9</v>
      </c>
      <c r="J19">
        <v>-6.1</v>
      </c>
      <c r="K19">
        <v>-1.6</v>
      </c>
      <c r="L19">
        <v>41</v>
      </c>
      <c r="M19">
        <f t="shared" si="1"/>
        <v>0</v>
      </c>
    </row>
    <row r="20" spans="1:13" ht="12.75">
      <c r="A20">
        <v>586</v>
      </c>
      <c r="B20" s="9">
        <v>40283</v>
      </c>
      <c r="D20">
        <v>13.2</v>
      </c>
      <c r="E20">
        <f t="shared" si="0"/>
        <v>0.3000000000000007</v>
      </c>
      <c r="F20">
        <f t="shared" si="2"/>
        <v>0.3400000000000002</v>
      </c>
      <c r="G20">
        <v>12.9</v>
      </c>
      <c r="H20">
        <v>-3.2</v>
      </c>
      <c r="I20">
        <v>10.3</v>
      </c>
      <c r="J20">
        <v>-7.5</v>
      </c>
      <c r="K20">
        <v>1.6</v>
      </c>
      <c r="L20">
        <v>39</v>
      </c>
      <c r="M20">
        <f t="shared" si="1"/>
        <v>2</v>
      </c>
    </row>
    <row r="21" spans="1:13" ht="12.75">
      <c r="A21">
        <v>586</v>
      </c>
      <c r="B21" s="9">
        <v>40284</v>
      </c>
      <c r="D21">
        <v>12.9</v>
      </c>
      <c r="E21">
        <f t="shared" si="0"/>
        <v>0.29999999999999893</v>
      </c>
      <c r="F21">
        <f t="shared" si="2"/>
        <v>0.33999999999999986</v>
      </c>
      <c r="G21">
        <v>12.9</v>
      </c>
      <c r="H21">
        <v>-2.5</v>
      </c>
      <c r="I21">
        <v>12.8</v>
      </c>
      <c r="J21">
        <v>-5.1</v>
      </c>
      <c r="K21">
        <v>2.9</v>
      </c>
      <c r="L21">
        <v>37</v>
      </c>
      <c r="M21">
        <f t="shared" si="1"/>
        <v>2</v>
      </c>
    </row>
    <row r="22" spans="1:13" ht="12.75">
      <c r="A22">
        <v>586</v>
      </c>
      <c r="B22" s="9">
        <v>40285</v>
      </c>
      <c r="D22">
        <v>12.3</v>
      </c>
      <c r="E22">
        <f t="shared" si="0"/>
        <v>0.5999999999999996</v>
      </c>
      <c r="F22">
        <f t="shared" si="2"/>
        <v>0.35999999999999976</v>
      </c>
      <c r="G22">
        <v>13.3</v>
      </c>
      <c r="H22">
        <v>0.9</v>
      </c>
      <c r="I22">
        <v>12.5</v>
      </c>
      <c r="J22">
        <v>-4.2</v>
      </c>
      <c r="K22">
        <v>3.5</v>
      </c>
      <c r="L22">
        <v>36</v>
      </c>
      <c r="M22">
        <f t="shared" si="1"/>
        <v>1</v>
      </c>
    </row>
    <row r="23" spans="1:13" ht="12.75">
      <c r="A23">
        <v>586</v>
      </c>
      <c r="B23" s="9">
        <v>40286</v>
      </c>
      <c r="D23">
        <v>12.3</v>
      </c>
      <c r="E23">
        <f t="shared" si="0"/>
        <v>0</v>
      </c>
      <c r="F23">
        <f t="shared" si="2"/>
        <v>0.2599999999999998</v>
      </c>
      <c r="G23">
        <v>13.3</v>
      </c>
      <c r="H23">
        <v>-1.3</v>
      </c>
      <c r="I23">
        <v>11.5</v>
      </c>
      <c r="J23">
        <v>-1.3</v>
      </c>
      <c r="K23">
        <v>2.8</v>
      </c>
      <c r="L23">
        <v>35</v>
      </c>
      <c r="M23">
        <f t="shared" si="1"/>
        <v>1</v>
      </c>
    </row>
    <row r="24" spans="1:13" ht="12.75">
      <c r="A24">
        <v>586</v>
      </c>
      <c r="B24" s="9">
        <v>40287</v>
      </c>
      <c r="D24">
        <v>11.8</v>
      </c>
      <c r="E24">
        <f t="shared" si="0"/>
        <v>0.5</v>
      </c>
      <c r="F24">
        <f t="shared" si="2"/>
        <v>0.33999999999999986</v>
      </c>
      <c r="G24">
        <v>13.3</v>
      </c>
      <c r="H24">
        <v>-2.3</v>
      </c>
      <c r="I24">
        <v>12.1</v>
      </c>
      <c r="J24">
        <v>-2.9</v>
      </c>
      <c r="K24">
        <v>3</v>
      </c>
      <c r="L24">
        <v>33</v>
      </c>
      <c r="M24">
        <f t="shared" si="1"/>
        <v>2</v>
      </c>
    </row>
    <row r="25" spans="1:13" ht="12.75">
      <c r="A25">
        <v>586</v>
      </c>
      <c r="B25" s="9">
        <v>40288</v>
      </c>
      <c r="D25">
        <v>11.3</v>
      </c>
      <c r="E25">
        <f t="shared" si="0"/>
        <v>0.5</v>
      </c>
      <c r="F25">
        <f t="shared" si="2"/>
        <v>0.3799999999999997</v>
      </c>
      <c r="G25">
        <v>13.3</v>
      </c>
      <c r="H25">
        <v>-1.1</v>
      </c>
      <c r="I25">
        <v>10.7</v>
      </c>
      <c r="J25">
        <v>-2.8</v>
      </c>
      <c r="K25">
        <v>2.7</v>
      </c>
      <c r="L25">
        <v>32</v>
      </c>
      <c r="M25">
        <f t="shared" si="1"/>
        <v>1</v>
      </c>
    </row>
    <row r="26" spans="1:13" ht="12.75">
      <c r="A26">
        <v>586</v>
      </c>
      <c r="B26" s="9">
        <v>40289</v>
      </c>
      <c r="D26">
        <v>10.6</v>
      </c>
      <c r="E26">
        <f t="shared" si="0"/>
        <v>0.7000000000000011</v>
      </c>
      <c r="F26">
        <f t="shared" si="2"/>
        <v>0.46000000000000013</v>
      </c>
      <c r="G26">
        <v>13.3</v>
      </c>
      <c r="H26">
        <v>4.1</v>
      </c>
      <c r="I26">
        <v>10.2</v>
      </c>
      <c r="J26">
        <v>-1.9</v>
      </c>
      <c r="K26">
        <v>3.9</v>
      </c>
      <c r="L26">
        <v>30</v>
      </c>
      <c r="M26">
        <f t="shared" si="1"/>
        <v>2</v>
      </c>
    </row>
    <row r="27" spans="1:13" ht="12.75">
      <c r="A27">
        <v>586</v>
      </c>
      <c r="B27" s="9">
        <v>40290</v>
      </c>
      <c r="D27">
        <v>10.5</v>
      </c>
      <c r="E27">
        <f t="shared" si="0"/>
        <v>0.09999999999999964</v>
      </c>
      <c r="F27">
        <f t="shared" si="2"/>
        <v>0.36000000000000015</v>
      </c>
      <c r="G27">
        <v>13.7</v>
      </c>
      <c r="H27">
        <v>-3.3</v>
      </c>
      <c r="I27">
        <v>10.6</v>
      </c>
      <c r="J27">
        <v>-3.3</v>
      </c>
      <c r="K27">
        <v>4.1</v>
      </c>
      <c r="L27">
        <v>30</v>
      </c>
      <c r="M27">
        <f t="shared" si="1"/>
        <v>0</v>
      </c>
    </row>
    <row r="28" spans="1:13" ht="12.75">
      <c r="A28">
        <v>586</v>
      </c>
      <c r="B28" s="9">
        <v>40291</v>
      </c>
      <c r="D28">
        <v>11</v>
      </c>
      <c r="E28">
        <f t="shared" si="0"/>
        <v>-0.5</v>
      </c>
      <c r="F28">
        <f t="shared" si="2"/>
        <v>0.2600000000000001</v>
      </c>
      <c r="G28">
        <v>14.4</v>
      </c>
      <c r="H28">
        <v>-4.7</v>
      </c>
      <c r="I28">
        <v>6.3</v>
      </c>
      <c r="J28">
        <v>-6</v>
      </c>
      <c r="K28">
        <v>-2.1</v>
      </c>
      <c r="L28">
        <v>34</v>
      </c>
      <c r="M28">
        <f t="shared" si="1"/>
        <v>-4</v>
      </c>
    </row>
    <row r="29" spans="1:13" ht="12.75">
      <c r="A29">
        <v>586</v>
      </c>
      <c r="B29" s="9">
        <v>40292</v>
      </c>
      <c r="D29">
        <v>11.3</v>
      </c>
      <c r="E29">
        <f t="shared" si="0"/>
        <v>-0.3000000000000007</v>
      </c>
      <c r="F29">
        <f t="shared" si="2"/>
        <v>0.1</v>
      </c>
      <c r="G29">
        <v>14.7</v>
      </c>
      <c r="H29">
        <v>-0.5</v>
      </c>
      <c r="I29">
        <v>3.3</v>
      </c>
      <c r="J29">
        <v>-4.9</v>
      </c>
      <c r="K29">
        <v>-1.5</v>
      </c>
      <c r="L29">
        <v>36</v>
      </c>
      <c r="M29">
        <f t="shared" si="1"/>
        <v>-2</v>
      </c>
    </row>
    <row r="30" spans="1:13" ht="12.75">
      <c r="A30">
        <v>586</v>
      </c>
      <c r="B30" s="9">
        <v>40293</v>
      </c>
      <c r="D30">
        <v>11.3</v>
      </c>
      <c r="E30">
        <f t="shared" si="0"/>
        <v>0</v>
      </c>
      <c r="F30">
        <f t="shared" si="2"/>
        <v>0</v>
      </c>
      <c r="G30">
        <v>14.7</v>
      </c>
      <c r="H30">
        <v>-6.1</v>
      </c>
      <c r="I30">
        <v>6.6</v>
      </c>
      <c r="J30">
        <v>-6.7</v>
      </c>
      <c r="K30">
        <v>-0.2</v>
      </c>
      <c r="L30">
        <v>33</v>
      </c>
      <c r="M30">
        <f t="shared" si="1"/>
        <v>3</v>
      </c>
    </row>
    <row r="31" spans="1:13" ht="12.75">
      <c r="A31">
        <v>586</v>
      </c>
      <c r="B31" s="9">
        <v>40294</v>
      </c>
      <c r="D31">
        <v>11.3</v>
      </c>
      <c r="E31">
        <f t="shared" si="0"/>
        <v>0</v>
      </c>
      <c r="F31">
        <f t="shared" si="2"/>
        <v>-0.1400000000000002</v>
      </c>
      <c r="G31">
        <v>14.7</v>
      </c>
      <c r="H31">
        <v>0.9</v>
      </c>
      <c r="I31">
        <v>10.5</v>
      </c>
      <c r="J31">
        <v>-7.9</v>
      </c>
      <c r="K31">
        <v>1.5</v>
      </c>
      <c r="L31">
        <v>32</v>
      </c>
      <c r="M31">
        <f t="shared" si="1"/>
        <v>1</v>
      </c>
    </row>
    <row r="32" spans="1:13" ht="12.75">
      <c r="A32">
        <v>586</v>
      </c>
      <c r="B32" s="9">
        <v>40295</v>
      </c>
      <c r="D32">
        <v>10.8</v>
      </c>
      <c r="E32">
        <f t="shared" si="0"/>
        <v>0.5</v>
      </c>
      <c r="F32">
        <f t="shared" si="2"/>
        <v>-0.060000000000000143</v>
      </c>
      <c r="G32">
        <v>14.7</v>
      </c>
      <c r="H32">
        <v>-3.5</v>
      </c>
      <c r="I32">
        <v>9</v>
      </c>
      <c r="J32">
        <v>-3.5</v>
      </c>
      <c r="K32">
        <v>2.7</v>
      </c>
      <c r="L32">
        <v>31</v>
      </c>
      <c r="M32">
        <f t="shared" si="1"/>
        <v>1</v>
      </c>
    </row>
    <row r="33" spans="1:13" ht="12.75">
      <c r="A33">
        <v>586</v>
      </c>
      <c r="B33" s="9">
        <v>40296</v>
      </c>
      <c r="D33">
        <v>10.1</v>
      </c>
      <c r="E33">
        <f t="shared" si="0"/>
        <v>0.7000000000000011</v>
      </c>
      <c r="F33">
        <f t="shared" si="2"/>
        <v>0.18000000000000008</v>
      </c>
      <c r="G33">
        <v>14.8</v>
      </c>
      <c r="H33">
        <v>5.5</v>
      </c>
      <c r="I33">
        <v>11.4</v>
      </c>
      <c r="J33">
        <v>-6.6</v>
      </c>
      <c r="K33">
        <v>4.3</v>
      </c>
      <c r="L33">
        <v>27</v>
      </c>
      <c r="M33">
        <f t="shared" si="1"/>
        <v>4</v>
      </c>
    </row>
    <row r="34" spans="1:13" ht="12.75">
      <c r="A34">
        <v>586</v>
      </c>
      <c r="B34" s="9">
        <v>40297</v>
      </c>
      <c r="D34">
        <v>9.4</v>
      </c>
      <c r="E34">
        <f t="shared" si="0"/>
        <v>0.6999999999999993</v>
      </c>
      <c r="F34">
        <f t="shared" si="2"/>
        <v>0.38000000000000006</v>
      </c>
      <c r="G34">
        <v>14.8</v>
      </c>
      <c r="H34">
        <v>1.9</v>
      </c>
      <c r="I34">
        <v>10.5</v>
      </c>
      <c r="J34">
        <v>1.8</v>
      </c>
      <c r="K34">
        <v>6.3</v>
      </c>
      <c r="L34">
        <v>26</v>
      </c>
      <c r="M34">
        <f t="shared" si="1"/>
        <v>1</v>
      </c>
    </row>
    <row r="35" spans="1:13" ht="12.75">
      <c r="A35">
        <v>586</v>
      </c>
      <c r="B35" s="9">
        <v>40298</v>
      </c>
      <c r="D35">
        <v>9.5</v>
      </c>
      <c r="E35">
        <f t="shared" si="0"/>
        <v>-0.09999999999999964</v>
      </c>
      <c r="F35">
        <f t="shared" si="2"/>
        <v>0.36000000000000015</v>
      </c>
      <c r="G35">
        <v>14.9</v>
      </c>
      <c r="H35">
        <v>-10.2</v>
      </c>
      <c r="I35">
        <v>2.3</v>
      </c>
      <c r="J35">
        <v>-10.8</v>
      </c>
      <c r="K35">
        <v>-4.4</v>
      </c>
      <c r="L35">
        <v>30</v>
      </c>
      <c r="M35">
        <f t="shared" si="1"/>
        <v>-4</v>
      </c>
    </row>
    <row r="36" spans="1:13" ht="12.75">
      <c r="A36">
        <v>586</v>
      </c>
      <c r="B36" s="9">
        <v>40299</v>
      </c>
      <c r="D36">
        <v>9.6</v>
      </c>
      <c r="E36">
        <f t="shared" si="0"/>
        <v>-0.09999999999999964</v>
      </c>
      <c r="F36">
        <f t="shared" si="2"/>
        <v>0.3400000000000002</v>
      </c>
      <c r="G36">
        <v>15</v>
      </c>
      <c r="H36">
        <v>-10.5</v>
      </c>
      <c r="I36">
        <v>1.4</v>
      </c>
      <c r="J36">
        <v>-10.6</v>
      </c>
      <c r="K36">
        <v>-5.7</v>
      </c>
      <c r="L36">
        <v>29</v>
      </c>
      <c r="M36">
        <f t="shared" si="1"/>
        <v>1</v>
      </c>
    </row>
    <row r="37" spans="1:13" ht="12.75">
      <c r="A37">
        <v>586</v>
      </c>
      <c r="B37" s="9">
        <v>40300</v>
      </c>
      <c r="D37">
        <v>9.7</v>
      </c>
      <c r="E37">
        <f t="shared" si="0"/>
        <v>-0.09999999999999964</v>
      </c>
      <c r="F37">
        <f t="shared" si="2"/>
        <v>0.22000000000000028</v>
      </c>
      <c r="G37">
        <v>15.1</v>
      </c>
      <c r="H37">
        <v>-5.3</v>
      </c>
      <c r="I37">
        <v>4.6</v>
      </c>
      <c r="J37">
        <v>-11.6</v>
      </c>
      <c r="K37">
        <v>-3.9</v>
      </c>
      <c r="L37">
        <v>28</v>
      </c>
      <c r="M37">
        <f t="shared" si="1"/>
        <v>1</v>
      </c>
    </row>
    <row r="38" spans="1:13" ht="12.75">
      <c r="A38">
        <v>586</v>
      </c>
      <c r="B38" s="9">
        <v>40301</v>
      </c>
      <c r="D38">
        <v>9.8</v>
      </c>
      <c r="E38">
        <f t="shared" si="0"/>
        <v>-0.10000000000000142</v>
      </c>
      <c r="F38">
        <f t="shared" si="2"/>
        <v>0.05999999999999979</v>
      </c>
      <c r="G38">
        <v>15.3</v>
      </c>
      <c r="H38">
        <v>-3.8</v>
      </c>
      <c r="I38">
        <v>4</v>
      </c>
      <c r="J38">
        <v>-7.4</v>
      </c>
      <c r="K38">
        <v>-2.2</v>
      </c>
      <c r="L38">
        <v>28</v>
      </c>
      <c r="M38">
        <f t="shared" si="1"/>
        <v>0</v>
      </c>
    </row>
    <row r="39" spans="1:13" ht="12.75">
      <c r="A39">
        <v>586</v>
      </c>
      <c r="B39" s="9">
        <v>40302</v>
      </c>
      <c r="D39">
        <v>9.6</v>
      </c>
      <c r="E39">
        <f t="shared" si="0"/>
        <v>0.20000000000000107</v>
      </c>
      <c r="F39">
        <f t="shared" si="2"/>
        <v>-0.039999999999999855</v>
      </c>
      <c r="G39">
        <v>15.3</v>
      </c>
      <c r="H39">
        <v>-3.8</v>
      </c>
      <c r="I39">
        <v>9.8</v>
      </c>
      <c r="J39">
        <v>-7.7</v>
      </c>
      <c r="K39">
        <v>1.2</v>
      </c>
      <c r="L39">
        <v>27</v>
      </c>
      <c r="M39">
        <f t="shared" si="1"/>
        <v>1</v>
      </c>
    </row>
    <row r="40" spans="1:13" ht="12.75">
      <c r="A40">
        <v>586</v>
      </c>
      <c r="B40" s="9">
        <v>40303</v>
      </c>
      <c r="D40">
        <v>9.1</v>
      </c>
      <c r="E40">
        <f t="shared" si="0"/>
        <v>0.5</v>
      </c>
      <c r="F40">
        <f t="shared" si="2"/>
        <v>0.08000000000000007</v>
      </c>
      <c r="G40">
        <v>15.3</v>
      </c>
      <c r="H40">
        <v>-2.2</v>
      </c>
      <c r="I40">
        <v>10.4</v>
      </c>
      <c r="J40">
        <v>-4.5</v>
      </c>
      <c r="K40">
        <v>3.2</v>
      </c>
      <c r="L40">
        <v>24</v>
      </c>
      <c r="M40">
        <f t="shared" si="1"/>
        <v>3</v>
      </c>
    </row>
    <row r="41" spans="1:13" ht="12.75">
      <c r="A41">
        <v>586</v>
      </c>
      <c r="B41" s="9">
        <v>40304</v>
      </c>
      <c r="D41">
        <v>8</v>
      </c>
      <c r="E41">
        <f t="shared" si="0"/>
        <v>1.0999999999999996</v>
      </c>
      <c r="F41">
        <f t="shared" si="2"/>
        <v>0.31999999999999995</v>
      </c>
      <c r="G41">
        <v>15.3</v>
      </c>
      <c r="H41">
        <v>5.5</v>
      </c>
      <c r="I41">
        <v>12.2</v>
      </c>
      <c r="J41">
        <v>-3.3</v>
      </c>
      <c r="K41">
        <v>5.6</v>
      </c>
      <c r="L41">
        <v>20</v>
      </c>
      <c r="M41">
        <f t="shared" si="1"/>
        <v>4</v>
      </c>
    </row>
    <row r="42" spans="1:13" ht="12.75">
      <c r="A42">
        <v>586</v>
      </c>
      <c r="B42" s="9">
        <v>40305</v>
      </c>
      <c r="D42">
        <v>7.3</v>
      </c>
      <c r="E42">
        <f t="shared" si="0"/>
        <v>0.7000000000000002</v>
      </c>
      <c r="F42">
        <f t="shared" si="2"/>
        <v>0.47999999999999987</v>
      </c>
      <c r="G42">
        <v>15.3</v>
      </c>
      <c r="H42">
        <v>-2.4</v>
      </c>
      <c r="I42">
        <v>9.3</v>
      </c>
      <c r="J42">
        <v>-2.4</v>
      </c>
      <c r="K42">
        <v>4.9</v>
      </c>
      <c r="L42">
        <v>20</v>
      </c>
      <c r="M42">
        <f t="shared" si="1"/>
        <v>0</v>
      </c>
    </row>
    <row r="43" spans="1:13" ht="12.75">
      <c r="A43">
        <v>586</v>
      </c>
      <c r="B43" s="9">
        <v>40306</v>
      </c>
      <c r="D43">
        <v>5.7</v>
      </c>
      <c r="E43">
        <f t="shared" si="0"/>
        <v>1.5999999999999996</v>
      </c>
      <c r="F43">
        <f t="shared" si="2"/>
        <v>0.8200000000000001</v>
      </c>
      <c r="G43">
        <v>15.3</v>
      </c>
      <c r="H43">
        <v>-1.3</v>
      </c>
      <c r="I43">
        <v>8.6</v>
      </c>
      <c r="J43">
        <v>-7.4</v>
      </c>
      <c r="K43">
        <v>1.3</v>
      </c>
      <c r="L43">
        <v>17</v>
      </c>
      <c r="M43">
        <f t="shared" si="1"/>
        <v>3</v>
      </c>
    </row>
    <row r="44" spans="1:13" ht="12.75">
      <c r="A44">
        <v>586</v>
      </c>
      <c r="B44" s="9">
        <v>40307</v>
      </c>
      <c r="D44">
        <v>4.7</v>
      </c>
      <c r="E44">
        <f t="shared" si="0"/>
        <v>1</v>
      </c>
      <c r="F44">
        <f t="shared" si="2"/>
        <v>0.9799999999999999</v>
      </c>
      <c r="G44">
        <v>15.4</v>
      </c>
      <c r="H44">
        <v>2.5</v>
      </c>
      <c r="I44">
        <v>10.7</v>
      </c>
      <c r="J44">
        <v>-1.3</v>
      </c>
      <c r="K44">
        <v>6</v>
      </c>
      <c r="L44">
        <v>13</v>
      </c>
      <c r="M44">
        <f t="shared" si="1"/>
        <v>4</v>
      </c>
    </row>
    <row r="45" spans="1:13" ht="12.75">
      <c r="A45">
        <v>586</v>
      </c>
      <c r="B45" s="9">
        <v>40308</v>
      </c>
      <c r="D45">
        <v>3.3</v>
      </c>
      <c r="E45">
        <f t="shared" si="0"/>
        <v>1.4000000000000004</v>
      </c>
      <c r="F45">
        <f t="shared" si="2"/>
        <v>1.16</v>
      </c>
      <c r="G45">
        <v>15.4</v>
      </c>
      <c r="H45">
        <v>4.1</v>
      </c>
      <c r="I45">
        <v>13</v>
      </c>
      <c r="J45">
        <v>-1.4</v>
      </c>
      <c r="K45">
        <v>6.8</v>
      </c>
      <c r="L45">
        <v>9</v>
      </c>
      <c r="M45">
        <f t="shared" si="1"/>
        <v>4</v>
      </c>
    </row>
    <row r="46" spans="1:13" ht="12.75">
      <c r="A46">
        <v>586</v>
      </c>
      <c r="B46" s="9">
        <v>40309</v>
      </c>
      <c r="D46">
        <v>2.1</v>
      </c>
      <c r="E46">
        <f t="shared" si="0"/>
        <v>1.1999999999999997</v>
      </c>
      <c r="F46">
        <f t="shared" si="2"/>
        <v>1.1800000000000002</v>
      </c>
      <c r="G46">
        <v>15.4</v>
      </c>
      <c r="H46">
        <v>1</v>
      </c>
      <c r="I46">
        <v>7.1</v>
      </c>
      <c r="J46">
        <v>-0.3</v>
      </c>
      <c r="K46">
        <v>2.9</v>
      </c>
      <c r="L46">
        <v>7</v>
      </c>
      <c r="M46">
        <f t="shared" si="1"/>
        <v>2</v>
      </c>
    </row>
    <row r="47" spans="1:13" ht="12.75">
      <c r="A47">
        <v>586</v>
      </c>
      <c r="B47" s="9">
        <v>40310</v>
      </c>
      <c r="D47">
        <v>1.3</v>
      </c>
      <c r="E47">
        <f t="shared" si="0"/>
        <v>0.8</v>
      </c>
      <c r="F47">
        <f t="shared" si="2"/>
        <v>1.1999999999999997</v>
      </c>
      <c r="G47">
        <v>15.4</v>
      </c>
      <c r="H47">
        <v>-6.9</v>
      </c>
      <c r="I47">
        <v>7.4</v>
      </c>
      <c r="J47">
        <v>-7.3</v>
      </c>
      <c r="K47">
        <v>0.8</v>
      </c>
      <c r="L47">
        <v>5</v>
      </c>
      <c r="M47">
        <f t="shared" si="1"/>
        <v>2</v>
      </c>
    </row>
    <row r="48" spans="1:13" ht="12.75">
      <c r="A48">
        <v>586</v>
      </c>
      <c r="B48" s="9">
        <v>40311</v>
      </c>
      <c r="D48">
        <v>0.9</v>
      </c>
      <c r="E48">
        <f t="shared" si="0"/>
        <v>0.4</v>
      </c>
      <c r="F48">
        <f t="shared" si="2"/>
        <v>0.9600000000000002</v>
      </c>
      <c r="G48">
        <v>15.5</v>
      </c>
      <c r="H48">
        <v>-2</v>
      </c>
      <c r="I48">
        <v>4.6</v>
      </c>
      <c r="J48">
        <v>-9.3</v>
      </c>
      <c r="K48">
        <v>-1.3</v>
      </c>
      <c r="L48">
        <v>3</v>
      </c>
      <c r="M48">
        <f t="shared" si="1"/>
        <v>2</v>
      </c>
    </row>
    <row r="49" spans="1:13" ht="12.75">
      <c r="A49">
        <v>586</v>
      </c>
      <c r="B49" s="9">
        <v>40312</v>
      </c>
      <c r="D49">
        <v>0.8</v>
      </c>
      <c r="E49">
        <f t="shared" si="0"/>
        <v>0.09999999999999998</v>
      </c>
      <c r="F49">
        <f t="shared" si="2"/>
        <v>0.78</v>
      </c>
      <c r="G49">
        <v>15.6</v>
      </c>
      <c r="H49">
        <v>-0.5</v>
      </c>
      <c r="I49">
        <v>5.7</v>
      </c>
      <c r="J49">
        <v>-2.2</v>
      </c>
      <c r="K49">
        <v>0.5</v>
      </c>
      <c r="L49">
        <v>2</v>
      </c>
      <c r="M49">
        <f t="shared" si="1"/>
        <v>1</v>
      </c>
    </row>
    <row r="50" spans="1:13" ht="12.75">
      <c r="A50">
        <v>586</v>
      </c>
      <c r="B50" s="9">
        <v>40313</v>
      </c>
      <c r="D50">
        <v>0.4</v>
      </c>
      <c r="E50">
        <f t="shared" si="0"/>
        <v>0.4</v>
      </c>
      <c r="F50">
        <f t="shared" si="2"/>
        <v>0.58</v>
      </c>
      <c r="G50">
        <v>15.6</v>
      </c>
      <c r="H50">
        <v>-0.6</v>
      </c>
      <c r="I50">
        <v>9.3</v>
      </c>
      <c r="J50">
        <v>-1</v>
      </c>
      <c r="K50">
        <v>2.6</v>
      </c>
      <c r="L50">
        <v>0</v>
      </c>
      <c r="M50">
        <f t="shared" si="1"/>
        <v>2</v>
      </c>
    </row>
    <row r="51" spans="1:13" ht="12.75">
      <c r="A51" s="12">
        <v>586</v>
      </c>
      <c r="B51" s="13">
        <v>40314</v>
      </c>
      <c r="C51" s="12"/>
      <c r="D51" s="12">
        <v>0</v>
      </c>
      <c r="E51" s="12">
        <f t="shared" si="0"/>
        <v>0.4</v>
      </c>
      <c r="F51" s="12">
        <f t="shared" si="2"/>
        <v>0.42000000000000004</v>
      </c>
      <c r="G51" s="12">
        <v>15.7</v>
      </c>
      <c r="H51" s="12">
        <v>-3.3</v>
      </c>
      <c r="I51" s="12">
        <v>7.3</v>
      </c>
      <c r="J51" s="12">
        <v>-3.4</v>
      </c>
      <c r="K51" s="12">
        <v>1.4</v>
      </c>
      <c r="L51" s="12">
        <v>0</v>
      </c>
      <c r="M51" s="12"/>
    </row>
    <row r="52" spans="4:13" ht="12.75">
      <c r="D52" s="14" t="s">
        <v>32</v>
      </c>
      <c r="E52" s="15">
        <f>AVERAGE(E11:E51)</f>
        <v>0.4073170731707316</v>
      </c>
      <c r="F52" s="15">
        <f>AVERAGE(F11:F51)</f>
        <v>0.4216216216216216</v>
      </c>
      <c r="G52">
        <f>G51-G10</f>
        <v>2.799999999999999</v>
      </c>
      <c r="H52" t="s">
        <v>33</v>
      </c>
      <c r="J52" s="14" t="s">
        <v>34</v>
      </c>
      <c r="K52" s="16">
        <f>AVERAGE(K10:K51)</f>
        <v>1.3142857142857143</v>
      </c>
      <c r="L52" s="14" t="s">
        <v>35</v>
      </c>
      <c r="M52" s="17">
        <f>AVERAGE(M11:M50)</f>
        <v>1.325</v>
      </c>
    </row>
    <row r="53" spans="4:7" ht="12.75">
      <c r="D53" s="14" t="s">
        <v>36</v>
      </c>
      <c r="E53" s="18">
        <f>MAX(E11:E51)</f>
        <v>1.5999999999999996</v>
      </c>
      <c r="F53" s="18">
        <f>MAX(F11:F51)</f>
        <v>1.1999999999999997</v>
      </c>
      <c r="G53" s="18"/>
    </row>
    <row r="54" spans="4:7" ht="12.75">
      <c r="D54" s="14" t="s">
        <v>37</v>
      </c>
      <c r="E54" s="16">
        <f>COUNT(E11:E51)</f>
        <v>41</v>
      </c>
      <c r="F54" s="16"/>
      <c r="G54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F47" sqref="F47"/>
    </sheetView>
  </sheetViews>
  <sheetFormatPr defaultColWidth="9.140625" defaultRowHeight="12.75"/>
  <cols>
    <col min="2" max="2" width="13.57421875" style="0" customWidth="1"/>
    <col min="4" max="13" width="14.7109375" style="0" customWidth="1"/>
  </cols>
  <sheetData>
    <row r="1" ht="12.75">
      <c r="A1" t="s">
        <v>40</v>
      </c>
    </row>
    <row r="2" spans="5:6" ht="12.75">
      <c r="E2" s="14"/>
      <c r="F2" s="3" t="s">
        <v>57</v>
      </c>
    </row>
    <row r="3" spans="5:6" ht="12.75">
      <c r="E3" s="14"/>
      <c r="F3" s="3" t="s">
        <v>59</v>
      </c>
    </row>
    <row r="4" spans="5:6" ht="12.75">
      <c r="E4" s="14" t="s">
        <v>60</v>
      </c>
      <c r="F4" s="29" t="s">
        <v>60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61</v>
      </c>
      <c r="F5" s="6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586</v>
      </c>
      <c r="B6" s="9">
        <v>39904</v>
      </c>
      <c r="D6">
        <v>17.8</v>
      </c>
      <c r="G6">
        <v>15.8</v>
      </c>
      <c r="H6">
        <v>-5.7</v>
      </c>
      <c r="I6">
        <v>0.8</v>
      </c>
      <c r="J6">
        <v>-18.3</v>
      </c>
      <c r="K6">
        <v>-7.2</v>
      </c>
      <c r="L6">
        <v>50</v>
      </c>
    </row>
    <row r="7" spans="1:12" ht="12.75">
      <c r="A7">
        <v>586</v>
      </c>
      <c r="B7" s="9">
        <v>39905</v>
      </c>
      <c r="D7">
        <v>18.3</v>
      </c>
      <c r="G7">
        <v>16.2</v>
      </c>
      <c r="H7">
        <v>-15.3</v>
      </c>
      <c r="I7">
        <v>-1.8</v>
      </c>
      <c r="J7">
        <v>-16.1</v>
      </c>
      <c r="K7">
        <v>-7.3</v>
      </c>
      <c r="L7">
        <v>57</v>
      </c>
    </row>
    <row r="8" spans="1:12" ht="12.75">
      <c r="A8">
        <v>586</v>
      </c>
      <c r="B8" s="9">
        <v>39906</v>
      </c>
      <c r="D8">
        <v>18.5</v>
      </c>
      <c r="G8">
        <v>16.4</v>
      </c>
      <c r="H8">
        <v>-2.3</v>
      </c>
      <c r="I8">
        <v>5.1</v>
      </c>
      <c r="J8">
        <v>-19.4</v>
      </c>
      <c r="K8">
        <v>-4.7</v>
      </c>
      <c r="L8">
        <v>52</v>
      </c>
    </row>
    <row r="9" spans="1:12" ht="12.75">
      <c r="A9">
        <v>586</v>
      </c>
      <c r="B9" s="9">
        <v>39907</v>
      </c>
      <c r="D9">
        <v>18.8</v>
      </c>
      <c r="G9">
        <v>16.5</v>
      </c>
      <c r="H9">
        <v>-6.4</v>
      </c>
      <c r="I9">
        <v>4.4</v>
      </c>
      <c r="J9">
        <v>-6.6</v>
      </c>
      <c r="K9">
        <v>-1</v>
      </c>
      <c r="L9">
        <v>54</v>
      </c>
    </row>
    <row r="10" spans="1:12" ht="12.75">
      <c r="A10">
        <v>586</v>
      </c>
      <c r="B10" s="9">
        <v>39908</v>
      </c>
      <c r="D10">
        <v>18.9</v>
      </c>
      <c r="G10">
        <v>16.7</v>
      </c>
      <c r="H10">
        <v>-10.8</v>
      </c>
      <c r="I10">
        <v>-2.9</v>
      </c>
      <c r="J10">
        <v>-10.8</v>
      </c>
      <c r="K10">
        <v>-6.9</v>
      </c>
      <c r="L10">
        <v>55</v>
      </c>
    </row>
    <row r="11" spans="1:12" ht="12.75">
      <c r="A11">
        <v>586</v>
      </c>
      <c r="B11" s="9">
        <v>39909</v>
      </c>
      <c r="D11">
        <v>19</v>
      </c>
      <c r="G11">
        <v>16.8</v>
      </c>
      <c r="H11">
        <v>-11.7</v>
      </c>
      <c r="I11">
        <v>1.3</v>
      </c>
      <c r="J11">
        <v>-15.8</v>
      </c>
      <c r="K11">
        <v>-6.8</v>
      </c>
      <c r="L11">
        <v>52</v>
      </c>
    </row>
    <row r="12" spans="1:12" ht="12.75">
      <c r="A12">
        <v>586</v>
      </c>
      <c r="B12" s="9">
        <v>39910</v>
      </c>
      <c r="D12">
        <v>18.6</v>
      </c>
      <c r="G12">
        <v>16.9</v>
      </c>
      <c r="H12">
        <v>-7.8</v>
      </c>
      <c r="I12">
        <v>7.7</v>
      </c>
      <c r="J12">
        <v>-17.3</v>
      </c>
      <c r="K12">
        <v>-3.6</v>
      </c>
      <c r="L12">
        <v>51</v>
      </c>
    </row>
    <row r="13" spans="1:12" ht="12.75">
      <c r="A13">
        <v>586</v>
      </c>
      <c r="B13" s="9">
        <v>39911</v>
      </c>
      <c r="D13">
        <v>18.1</v>
      </c>
      <c r="G13">
        <v>16.9</v>
      </c>
      <c r="H13">
        <v>-3.9</v>
      </c>
      <c r="I13">
        <v>9.6</v>
      </c>
      <c r="J13">
        <v>-10.9</v>
      </c>
      <c r="K13">
        <v>-0.5</v>
      </c>
      <c r="L13">
        <v>46</v>
      </c>
    </row>
    <row r="14" spans="1:12" ht="12.75">
      <c r="A14">
        <v>586</v>
      </c>
      <c r="B14" s="9">
        <v>39912</v>
      </c>
      <c r="D14">
        <v>17.8</v>
      </c>
      <c r="G14">
        <v>16.9</v>
      </c>
      <c r="H14">
        <v>-3.9</v>
      </c>
      <c r="I14">
        <v>8.7</v>
      </c>
      <c r="J14">
        <v>-4.1</v>
      </c>
      <c r="K14">
        <v>1.7</v>
      </c>
      <c r="L14">
        <v>45</v>
      </c>
    </row>
    <row r="15" spans="1:12" ht="12.75">
      <c r="A15">
        <v>586</v>
      </c>
      <c r="B15" s="9">
        <v>39913</v>
      </c>
      <c r="D15">
        <v>17.7</v>
      </c>
      <c r="G15">
        <v>16.9</v>
      </c>
      <c r="H15">
        <v>-7.8</v>
      </c>
      <c r="I15">
        <v>3.3</v>
      </c>
      <c r="J15">
        <v>-8</v>
      </c>
      <c r="K15">
        <v>-3.2</v>
      </c>
      <c r="L15">
        <v>45</v>
      </c>
    </row>
    <row r="16" spans="1:12" ht="12.75">
      <c r="A16">
        <v>586</v>
      </c>
      <c r="B16" s="9">
        <v>39914</v>
      </c>
      <c r="D16">
        <v>17.9</v>
      </c>
      <c r="G16">
        <v>17.1</v>
      </c>
      <c r="H16">
        <v>-0.4</v>
      </c>
      <c r="I16">
        <v>7.8</v>
      </c>
      <c r="J16">
        <v>-7.9</v>
      </c>
      <c r="K16">
        <v>0.6</v>
      </c>
      <c r="L16">
        <v>46</v>
      </c>
    </row>
    <row r="17" spans="1:12" ht="12.75">
      <c r="A17">
        <v>586</v>
      </c>
      <c r="B17" s="9">
        <v>39915</v>
      </c>
      <c r="D17">
        <v>18.7</v>
      </c>
      <c r="G17">
        <v>18</v>
      </c>
      <c r="H17">
        <v>-3.7</v>
      </c>
      <c r="I17">
        <v>4.3</v>
      </c>
      <c r="J17">
        <v>-4.2</v>
      </c>
      <c r="K17">
        <v>-1.1</v>
      </c>
      <c r="L17">
        <v>52</v>
      </c>
    </row>
    <row r="18" spans="1:12" ht="12.75">
      <c r="A18">
        <v>586</v>
      </c>
      <c r="B18" s="9">
        <v>39916</v>
      </c>
      <c r="D18">
        <v>18.7</v>
      </c>
      <c r="G18">
        <v>18.1</v>
      </c>
      <c r="H18">
        <v>-3.2</v>
      </c>
      <c r="I18">
        <v>4.1</v>
      </c>
      <c r="J18">
        <v>-3.9</v>
      </c>
      <c r="K18">
        <v>-0.3</v>
      </c>
      <c r="L18">
        <v>50</v>
      </c>
    </row>
    <row r="19" spans="1:12" ht="12.75">
      <c r="A19">
        <v>586</v>
      </c>
      <c r="B19" s="9">
        <v>39917</v>
      </c>
      <c r="D19">
        <v>18.6</v>
      </c>
      <c r="G19">
        <v>18.2</v>
      </c>
      <c r="H19">
        <v>-3</v>
      </c>
      <c r="I19">
        <v>9.8</v>
      </c>
      <c r="J19">
        <v>-10.4</v>
      </c>
      <c r="K19">
        <v>0</v>
      </c>
      <c r="L19">
        <v>48</v>
      </c>
    </row>
    <row r="20" spans="1:12" ht="12.75">
      <c r="A20">
        <v>586</v>
      </c>
      <c r="B20" s="9">
        <v>39918</v>
      </c>
      <c r="D20">
        <v>18.8</v>
      </c>
      <c r="G20">
        <v>18.3</v>
      </c>
      <c r="H20">
        <v>0</v>
      </c>
      <c r="I20">
        <v>9</v>
      </c>
      <c r="J20">
        <v>-3.8</v>
      </c>
      <c r="K20">
        <v>1.6</v>
      </c>
      <c r="L20">
        <v>50</v>
      </c>
    </row>
    <row r="21" spans="1:12" ht="12.75">
      <c r="A21">
        <v>586</v>
      </c>
      <c r="B21" s="9">
        <v>39919</v>
      </c>
      <c r="D21">
        <v>18.9</v>
      </c>
      <c r="G21">
        <v>18.5</v>
      </c>
      <c r="H21">
        <v>-7.8</v>
      </c>
      <c r="I21">
        <v>5.3</v>
      </c>
      <c r="J21">
        <v>-7.8</v>
      </c>
      <c r="K21">
        <v>-1.1</v>
      </c>
      <c r="L21">
        <v>50</v>
      </c>
    </row>
    <row r="22" spans="1:12" ht="12.75">
      <c r="A22">
        <v>586</v>
      </c>
      <c r="B22" s="9">
        <v>39920</v>
      </c>
      <c r="D22">
        <v>19</v>
      </c>
      <c r="G22">
        <v>18.7</v>
      </c>
      <c r="H22">
        <v>-6.3</v>
      </c>
      <c r="I22">
        <v>0.4</v>
      </c>
      <c r="J22">
        <v>-11</v>
      </c>
      <c r="K22">
        <v>-6.1</v>
      </c>
      <c r="L22">
        <v>51</v>
      </c>
    </row>
    <row r="23" spans="1:12" ht="12.75">
      <c r="A23" s="10">
        <v>586</v>
      </c>
      <c r="B23" s="11">
        <v>39921</v>
      </c>
      <c r="C23" s="10"/>
      <c r="D23" s="10">
        <v>19</v>
      </c>
      <c r="E23" s="10"/>
      <c r="F23" s="10"/>
      <c r="G23" s="10">
        <v>18.8</v>
      </c>
      <c r="H23" s="10">
        <v>-3.3</v>
      </c>
      <c r="I23" s="10">
        <v>2.7</v>
      </c>
      <c r="J23" s="10">
        <v>-6.5</v>
      </c>
      <c r="K23" s="10">
        <v>-3.1</v>
      </c>
      <c r="L23" s="10">
        <v>50</v>
      </c>
    </row>
    <row r="24" spans="1:13" ht="12.75">
      <c r="A24">
        <v>586</v>
      </c>
      <c r="B24" s="9">
        <v>39922</v>
      </c>
      <c r="D24">
        <v>18.9</v>
      </c>
      <c r="E24">
        <f>D23-D24</f>
        <v>0.10000000000000142</v>
      </c>
      <c r="G24">
        <v>18.9</v>
      </c>
      <c r="H24">
        <v>-4.8</v>
      </c>
      <c r="I24">
        <v>6.1</v>
      </c>
      <c r="J24">
        <v>-4.8</v>
      </c>
      <c r="K24">
        <v>-0.2</v>
      </c>
      <c r="L24">
        <v>48</v>
      </c>
      <c r="M24">
        <f>L23-L24</f>
        <v>2</v>
      </c>
    </row>
    <row r="25" spans="1:13" ht="12.75">
      <c r="A25">
        <v>586</v>
      </c>
      <c r="B25" s="9">
        <v>39923</v>
      </c>
      <c r="D25">
        <v>18.6</v>
      </c>
      <c r="E25">
        <f aca="true" t="shared" si="0" ref="E25:E45">D24-D25</f>
        <v>0.29999999999999716</v>
      </c>
      <c r="G25">
        <v>19</v>
      </c>
      <c r="H25">
        <v>-3.9</v>
      </c>
      <c r="I25">
        <v>9.3</v>
      </c>
      <c r="J25">
        <v>-6.1</v>
      </c>
      <c r="K25">
        <v>1.3</v>
      </c>
      <c r="L25">
        <v>46</v>
      </c>
      <c r="M25">
        <f aca="true" t="shared" si="1" ref="M25:M44">L24-L25</f>
        <v>2</v>
      </c>
    </row>
    <row r="26" spans="1:13" ht="12.75">
      <c r="A26">
        <v>586</v>
      </c>
      <c r="B26" s="9">
        <v>39924</v>
      </c>
      <c r="D26">
        <v>17.8</v>
      </c>
      <c r="E26">
        <f t="shared" si="0"/>
        <v>0.8000000000000007</v>
      </c>
      <c r="G26">
        <v>19</v>
      </c>
      <c r="H26">
        <v>-2.2</v>
      </c>
      <c r="I26">
        <v>10.8</v>
      </c>
      <c r="J26">
        <v>-4.9</v>
      </c>
      <c r="K26">
        <v>3.9</v>
      </c>
      <c r="L26">
        <v>43</v>
      </c>
      <c r="M26">
        <f t="shared" si="1"/>
        <v>3</v>
      </c>
    </row>
    <row r="27" spans="1:13" ht="12.75">
      <c r="A27">
        <v>586</v>
      </c>
      <c r="B27" s="9">
        <v>39925</v>
      </c>
      <c r="D27">
        <v>16.7</v>
      </c>
      <c r="E27">
        <f t="shared" si="0"/>
        <v>1.1000000000000014</v>
      </c>
      <c r="G27">
        <v>19</v>
      </c>
      <c r="H27">
        <v>-2.8</v>
      </c>
      <c r="I27">
        <v>12.4</v>
      </c>
      <c r="J27">
        <v>-3.4</v>
      </c>
      <c r="K27">
        <v>4.1</v>
      </c>
      <c r="L27">
        <v>41</v>
      </c>
      <c r="M27">
        <f t="shared" si="1"/>
        <v>2</v>
      </c>
    </row>
    <row r="28" spans="1:13" ht="12.75">
      <c r="A28">
        <v>586</v>
      </c>
      <c r="B28" s="9">
        <v>39926</v>
      </c>
      <c r="D28">
        <v>15.6</v>
      </c>
      <c r="E28">
        <f t="shared" si="0"/>
        <v>1.0999999999999996</v>
      </c>
      <c r="F28">
        <f>+AVERAGE(E24:E28)</f>
        <v>0.68</v>
      </c>
      <c r="G28">
        <v>19</v>
      </c>
      <c r="H28">
        <v>-2.4</v>
      </c>
      <c r="I28">
        <v>12.1</v>
      </c>
      <c r="J28">
        <v>-4.1</v>
      </c>
      <c r="K28">
        <v>3.5</v>
      </c>
      <c r="L28">
        <v>38</v>
      </c>
      <c r="M28">
        <f t="shared" si="1"/>
        <v>3</v>
      </c>
    </row>
    <row r="29" spans="1:13" ht="12.75">
      <c r="A29">
        <v>586</v>
      </c>
      <c r="B29" s="9">
        <v>39927</v>
      </c>
      <c r="D29">
        <v>14.8</v>
      </c>
      <c r="E29">
        <f t="shared" si="0"/>
        <v>0.7999999999999989</v>
      </c>
      <c r="F29">
        <f aca="true" t="shared" si="2" ref="F29:F45">+AVERAGE(E25:E29)</f>
        <v>0.8199999999999996</v>
      </c>
      <c r="G29">
        <v>19.1</v>
      </c>
      <c r="H29">
        <v>2.2</v>
      </c>
      <c r="I29">
        <v>12.2</v>
      </c>
      <c r="J29">
        <v>-3.4</v>
      </c>
      <c r="K29">
        <v>4.4</v>
      </c>
      <c r="L29">
        <v>35</v>
      </c>
      <c r="M29">
        <f t="shared" si="1"/>
        <v>3</v>
      </c>
    </row>
    <row r="30" spans="1:13" ht="12.75">
      <c r="A30">
        <v>586</v>
      </c>
      <c r="B30" s="9">
        <v>39928</v>
      </c>
      <c r="D30">
        <v>13.9</v>
      </c>
      <c r="E30">
        <f t="shared" si="0"/>
        <v>0.9000000000000004</v>
      </c>
      <c r="F30">
        <f t="shared" si="2"/>
        <v>0.9400000000000002</v>
      </c>
      <c r="G30">
        <v>19.1</v>
      </c>
      <c r="H30">
        <v>4.7</v>
      </c>
      <c r="I30">
        <v>10.6</v>
      </c>
      <c r="J30">
        <v>-0.8</v>
      </c>
      <c r="K30">
        <v>5.8</v>
      </c>
      <c r="L30">
        <v>32</v>
      </c>
      <c r="M30">
        <f t="shared" si="1"/>
        <v>3</v>
      </c>
    </row>
    <row r="31" spans="1:13" ht="12.75">
      <c r="A31">
        <v>586</v>
      </c>
      <c r="B31" s="9">
        <v>39929</v>
      </c>
      <c r="D31">
        <v>13.2</v>
      </c>
      <c r="E31">
        <f t="shared" si="0"/>
        <v>0.7000000000000011</v>
      </c>
      <c r="F31">
        <f t="shared" si="2"/>
        <v>0.9200000000000003</v>
      </c>
      <c r="G31">
        <v>19.1</v>
      </c>
      <c r="H31">
        <v>-6.6</v>
      </c>
      <c r="I31">
        <v>8.8</v>
      </c>
      <c r="J31">
        <v>-6.6</v>
      </c>
      <c r="K31">
        <v>2.9</v>
      </c>
      <c r="L31">
        <v>31</v>
      </c>
      <c r="M31">
        <f t="shared" si="1"/>
        <v>1</v>
      </c>
    </row>
    <row r="32" spans="1:13" ht="12.75">
      <c r="A32">
        <v>586</v>
      </c>
      <c r="B32" s="9">
        <v>39930</v>
      </c>
      <c r="D32">
        <v>12.5</v>
      </c>
      <c r="E32">
        <f t="shared" si="0"/>
        <v>0.6999999999999993</v>
      </c>
      <c r="F32">
        <f t="shared" si="2"/>
        <v>0.8399999999999999</v>
      </c>
      <c r="G32">
        <v>19.1</v>
      </c>
      <c r="H32">
        <v>-2.9</v>
      </c>
      <c r="I32">
        <v>4</v>
      </c>
      <c r="J32">
        <v>-7.5</v>
      </c>
      <c r="K32">
        <v>-2</v>
      </c>
      <c r="L32">
        <v>29</v>
      </c>
      <c r="M32">
        <f t="shared" si="1"/>
        <v>2</v>
      </c>
    </row>
    <row r="33" spans="1:13" ht="12.75">
      <c r="A33">
        <v>586</v>
      </c>
      <c r="B33" s="9">
        <v>39931</v>
      </c>
      <c r="D33">
        <v>11.8</v>
      </c>
      <c r="E33">
        <f t="shared" si="0"/>
        <v>0.6999999999999993</v>
      </c>
      <c r="F33">
        <f t="shared" si="2"/>
        <v>0.7599999999999998</v>
      </c>
      <c r="G33">
        <v>19.2</v>
      </c>
      <c r="H33">
        <v>1.5</v>
      </c>
      <c r="I33">
        <v>7.8</v>
      </c>
      <c r="J33">
        <v>-4.9</v>
      </c>
      <c r="K33">
        <v>1.7</v>
      </c>
      <c r="L33">
        <v>28</v>
      </c>
      <c r="M33">
        <f t="shared" si="1"/>
        <v>1</v>
      </c>
    </row>
    <row r="34" spans="1:13" ht="12.75">
      <c r="A34">
        <v>586</v>
      </c>
      <c r="B34" s="9">
        <v>39932</v>
      </c>
      <c r="D34">
        <v>11.2</v>
      </c>
      <c r="E34">
        <f t="shared" si="0"/>
        <v>0.6000000000000014</v>
      </c>
      <c r="F34">
        <f t="shared" si="2"/>
        <v>0.7200000000000003</v>
      </c>
      <c r="G34">
        <v>19.2</v>
      </c>
      <c r="H34">
        <v>2</v>
      </c>
      <c r="I34">
        <v>8.7</v>
      </c>
      <c r="J34">
        <v>0</v>
      </c>
      <c r="K34">
        <v>4.4</v>
      </c>
      <c r="L34">
        <v>25</v>
      </c>
      <c r="M34">
        <f t="shared" si="1"/>
        <v>3</v>
      </c>
    </row>
    <row r="35" spans="1:13" ht="12.75">
      <c r="A35">
        <v>586</v>
      </c>
      <c r="B35" s="9">
        <v>39933</v>
      </c>
      <c r="D35">
        <v>9.6</v>
      </c>
      <c r="E35">
        <f t="shared" si="0"/>
        <v>1.5999999999999996</v>
      </c>
      <c r="F35">
        <f t="shared" si="2"/>
        <v>0.8600000000000001</v>
      </c>
      <c r="G35">
        <v>19.2</v>
      </c>
      <c r="H35">
        <v>-3</v>
      </c>
      <c r="I35">
        <v>11.1</v>
      </c>
      <c r="J35">
        <v>-3.4</v>
      </c>
      <c r="K35">
        <v>3.5</v>
      </c>
      <c r="L35">
        <v>23</v>
      </c>
      <c r="M35">
        <f t="shared" si="1"/>
        <v>2</v>
      </c>
    </row>
    <row r="36" spans="1:13" ht="12.75">
      <c r="A36">
        <v>586</v>
      </c>
      <c r="B36" s="9">
        <v>39934</v>
      </c>
      <c r="D36">
        <v>8.5</v>
      </c>
      <c r="E36">
        <f t="shared" si="0"/>
        <v>1.0999999999999996</v>
      </c>
      <c r="F36">
        <f t="shared" si="2"/>
        <v>0.9399999999999998</v>
      </c>
      <c r="G36">
        <v>19.2</v>
      </c>
      <c r="H36">
        <v>-1.3</v>
      </c>
      <c r="I36">
        <v>12.3</v>
      </c>
      <c r="J36">
        <v>-4.7</v>
      </c>
      <c r="K36">
        <v>4.1</v>
      </c>
      <c r="L36">
        <v>19</v>
      </c>
      <c r="M36">
        <f t="shared" si="1"/>
        <v>4</v>
      </c>
    </row>
    <row r="37" spans="1:13" ht="12.75">
      <c r="A37">
        <v>586</v>
      </c>
      <c r="B37" s="9">
        <v>39935</v>
      </c>
      <c r="D37">
        <v>7.5</v>
      </c>
      <c r="E37">
        <f t="shared" si="0"/>
        <v>1</v>
      </c>
      <c r="F37">
        <f t="shared" si="2"/>
        <v>1</v>
      </c>
      <c r="G37">
        <v>19.2</v>
      </c>
      <c r="H37">
        <v>3.3</v>
      </c>
      <c r="I37">
        <v>13.3</v>
      </c>
      <c r="J37">
        <v>-2.6</v>
      </c>
      <c r="K37">
        <v>5.7</v>
      </c>
      <c r="L37">
        <v>16</v>
      </c>
      <c r="M37">
        <f t="shared" si="1"/>
        <v>3</v>
      </c>
    </row>
    <row r="38" spans="1:13" ht="12.75">
      <c r="A38">
        <v>586</v>
      </c>
      <c r="B38" s="9">
        <v>39936</v>
      </c>
      <c r="D38">
        <v>7.7</v>
      </c>
      <c r="E38">
        <f t="shared" si="0"/>
        <v>-0.20000000000000018</v>
      </c>
      <c r="F38">
        <f t="shared" si="2"/>
        <v>0.8200000000000001</v>
      </c>
      <c r="G38">
        <v>19.4</v>
      </c>
      <c r="H38">
        <v>-1</v>
      </c>
      <c r="I38">
        <v>6</v>
      </c>
      <c r="J38">
        <v>-1.3</v>
      </c>
      <c r="K38">
        <v>2.1</v>
      </c>
      <c r="L38">
        <v>17</v>
      </c>
      <c r="M38">
        <f t="shared" si="1"/>
        <v>-1</v>
      </c>
    </row>
    <row r="39" spans="1:13" ht="12.75">
      <c r="A39">
        <v>586</v>
      </c>
      <c r="B39" s="9">
        <v>39937</v>
      </c>
      <c r="D39">
        <v>7.6</v>
      </c>
      <c r="E39">
        <f t="shared" si="0"/>
        <v>0.10000000000000053</v>
      </c>
      <c r="F39">
        <f t="shared" si="2"/>
        <v>0.72</v>
      </c>
      <c r="G39">
        <v>19.5</v>
      </c>
      <c r="H39">
        <v>1.5</v>
      </c>
      <c r="I39">
        <v>9</v>
      </c>
      <c r="J39">
        <v>-1.6</v>
      </c>
      <c r="K39">
        <v>2.2</v>
      </c>
      <c r="L39">
        <v>16</v>
      </c>
      <c r="M39">
        <f t="shared" si="1"/>
        <v>1</v>
      </c>
    </row>
    <row r="40" spans="1:13" ht="12.75">
      <c r="A40">
        <v>586</v>
      </c>
      <c r="B40" s="9">
        <v>39938</v>
      </c>
      <c r="D40">
        <v>6.9</v>
      </c>
      <c r="E40">
        <f t="shared" si="0"/>
        <v>0.6999999999999993</v>
      </c>
      <c r="F40">
        <f t="shared" si="2"/>
        <v>0.5399999999999998</v>
      </c>
      <c r="G40">
        <v>19.6</v>
      </c>
      <c r="H40">
        <v>2.7</v>
      </c>
      <c r="I40">
        <v>9.8</v>
      </c>
      <c r="J40">
        <v>0.9</v>
      </c>
      <c r="K40">
        <v>4.2</v>
      </c>
      <c r="L40">
        <v>14</v>
      </c>
      <c r="M40">
        <f t="shared" si="1"/>
        <v>2</v>
      </c>
    </row>
    <row r="41" spans="1:13" ht="12.75">
      <c r="A41">
        <v>586</v>
      </c>
      <c r="B41" s="9">
        <v>39939</v>
      </c>
      <c r="D41">
        <v>5.8</v>
      </c>
      <c r="E41">
        <f t="shared" si="0"/>
        <v>1.1000000000000005</v>
      </c>
      <c r="F41" s="24">
        <f t="shared" si="2"/>
        <v>0.54</v>
      </c>
      <c r="G41">
        <v>19.6</v>
      </c>
      <c r="H41">
        <v>-0.4</v>
      </c>
      <c r="I41">
        <v>11.8</v>
      </c>
      <c r="J41">
        <v>-0.4</v>
      </c>
      <c r="K41">
        <v>5.4</v>
      </c>
      <c r="L41">
        <v>12</v>
      </c>
      <c r="M41">
        <f t="shared" si="1"/>
        <v>2</v>
      </c>
    </row>
    <row r="42" spans="1:13" ht="12.75">
      <c r="A42">
        <v>586</v>
      </c>
      <c r="B42" s="9">
        <v>39940</v>
      </c>
      <c r="D42">
        <v>4.2</v>
      </c>
      <c r="E42">
        <f t="shared" si="0"/>
        <v>1.5999999999999996</v>
      </c>
      <c r="F42" s="24">
        <f t="shared" si="2"/>
        <v>0.6599999999999999</v>
      </c>
      <c r="G42">
        <v>19.7</v>
      </c>
      <c r="H42">
        <v>0.1</v>
      </c>
      <c r="I42">
        <v>15.3</v>
      </c>
      <c r="J42">
        <v>-1.8</v>
      </c>
      <c r="K42">
        <v>6.8</v>
      </c>
      <c r="L42">
        <v>8</v>
      </c>
      <c r="M42">
        <f t="shared" si="1"/>
        <v>4</v>
      </c>
    </row>
    <row r="43" spans="1:13" ht="12.75">
      <c r="A43">
        <v>586</v>
      </c>
      <c r="B43" s="9">
        <v>39941</v>
      </c>
      <c r="D43">
        <v>2.5</v>
      </c>
      <c r="E43">
        <f t="shared" si="0"/>
        <v>1.7000000000000002</v>
      </c>
      <c r="F43" s="24">
        <f t="shared" si="2"/>
        <v>1.04</v>
      </c>
      <c r="G43">
        <v>19.7</v>
      </c>
      <c r="H43">
        <v>0.8</v>
      </c>
      <c r="I43">
        <v>14.9</v>
      </c>
      <c r="J43">
        <v>-0.9</v>
      </c>
      <c r="K43">
        <v>7.1</v>
      </c>
      <c r="L43">
        <v>4</v>
      </c>
      <c r="M43">
        <f t="shared" si="1"/>
        <v>4</v>
      </c>
    </row>
    <row r="44" spans="1:13" ht="12.75">
      <c r="A44">
        <v>586</v>
      </c>
      <c r="B44" s="9">
        <v>39942</v>
      </c>
      <c r="D44">
        <v>0.8</v>
      </c>
      <c r="E44">
        <f t="shared" si="0"/>
        <v>1.7</v>
      </c>
      <c r="F44" s="24">
        <f t="shared" si="2"/>
        <v>1.3599999999999999</v>
      </c>
      <c r="G44">
        <v>19.7</v>
      </c>
      <c r="H44">
        <v>-0.5</v>
      </c>
      <c r="I44">
        <v>13.3</v>
      </c>
      <c r="J44">
        <v>-1.6</v>
      </c>
      <c r="K44">
        <v>5.8</v>
      </c>
      <c r="L44">
        <v>0</v>
      </c>
      <c r="M44">
        <f t="shared" si="1"/>
        <v>4</v>
      </c>
    </row>
    <row r="45" spans="1:13" ht="12.75">
      <c r="A45" s="12">
        <v>586</v>
      </c>
      <c r="B45" s="13">
        <v>39943</v>
      </c>
      <c r="C45" s="12"/>
      <c r="D45" s="12">
        <v>0</v>
      </c>
      <c r="E45" s="12">
        <f t="shared" si="0"/>
        <v>0.8</v>
      </c>
      <c r="F45" s="35">
        <f t="shared" si="2"/>
        <v>1.3800000000000001</v>
      </c>
      <c r="G45" s="12">
        <v>19.8</v>
      </c>
      <c r="H45" s="12">
        <v>3.2</v>
      </c>
      <c r="I45" s="12">
        <v>13.6</v>
      </c>
      <c r="J45" s="12">
        <v>-2.4</v>
      </c>
      <c r="K45" s="12">
        <v>6.1</v>
      </c>
      <c r="L45" s="12">
        <v>-1</v>
      </c>
      <c r="M45" s="12"/>
    </row>
    <row r="46" spans="4:13" ht="12.75">
      <c r="D46" s="14" t="s">
        <v>50</v>
      </c>
      <c r="E46" s="15">
        <f>AVERAGE(E24:E45)</f>
        <v>0.8636363636363638</v>
      </c>
      <c r="F46" s="15">
        <f>AVERAGE(F28:F45)</f>
        <v>0.8633333333333334</v>
      </c>
      <c r="G46">
        <f>G45-G23</f>
        <v>1</v>
      </c>
      <c r="H46" t="s">
        <v>33</v>
      </c>
      <c r="J46" s="14" t="s">
        <v>34</v>
      </c>
      <c r="K46" s="16">
        <f>AVERAGE(K23:K45)</f>
        <v>3.465217391304347</v>
      </c>
      <c r="L46" s="14" t="s">
        <v>35</v>
      </c>
      <c r="M46" s="17">
        <f>AVERAGE(M24:M44)</f>
        <v>2.380952380952381</v>
      </c>
    </row>
    <row r="47" spans="4:7" ht="12.75">
      <c r="D47" s="14" t="s">
        <v>51</v>
      </c>
      <c r="E47" s="18">
        <f>MAX(E24:E45)</f>
        <v>1.7000000000000002</v>
      </c>
      <c r="F47" s="18">
        <f>MAX(F28:F45)</f>
        <v>1.3800000000000001</v>
      </c>
      <c r="G47" s="18"/>
    </row>
    <row r="48" spans="4:7" ht="12.75">
      <c r="D48" s="14" t="s">
        <v>37</v>
      </c>
      <c r="E48" s="16">
        <f>COUNT(E24:E45)</f>
        <v>22</v>
      </c>
      <c r="F48" s="16"/>
      <c r="G48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pane ySplit="5" topLeftCell="A37" activePane="bottomLeft" state="frozen"/>
      <selection pane="topLeft" activeCell="A1" sqref="A1"/>
      <selection pane="bottomLeft" activeCell="F67" sqref="F67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39</v>
      </c>
    </row>
    <row r="2" spans="5:6" ht="12.75">
      <c r="E2" s="14"/>
      <c r="F2" s="3" t="s">
        <v>57</v>
      </c>
    </row>
    <row r="3" spans="5:6" ht="12.75">
      <c r="E3" s="14"/>
      <c r="F3" s="3" t="s">
        <v>59</v>
      </c>
    </row>
    <row r="4" spans="5:6" ht="12.75">
      <c r="E4" s="14" t="s">
        <v>60</v>
      </c>
      <c r="F4" s="29" t="s">
        <v>60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61</v>
      </c>
      <c r="F5" s="6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586</v>
      </c>
      <c r="B6" s="9">
        <v>39539</v>
      </c>
      <c r="D6">
        <v>22.1</v>
      </c>
      <c r="G6">
        <v>18</v>
      </c>
      <c r="H6">
        <v>-11.5</v>
      </c>
      <c r="I6">
        <v>0</v>
      </c>
      <c r="J6">
        <v>-11.5</v>
      </c>
      <c r="K6">
        <v>-4.9</v>
      </c>
      <c r="L6">
        <v>59</v>
      </c>
    </row>
    <row r="7" spans="1:12" ht="12.75">
      <c r="A7">
        <v>586</v>
      </c>
      <c r="B7" s="9">
        <v>39540</v>
      </c>
      <c r="D7">
        <v>22.2</v>
      </c>
      <c r="G7">
        <v>18</v>
      </c>
      <c r="H7">
        <v>-3.1</v>
      </c>
      <c r="I7">
        <v>4.6</v>
      </c>
      <c r="J7">
        <v>-12.7</v>
      </c>
      <c r="K7">
        <v>-3.1</v>
      </c>
      <c r="L7">
        <v>57</v>
      </c>
    </row>
    <row r="8" spans="1:12" ht="12.75">
      <c r="A8">
        <v>586</v>
      </c>
      <c r="B8" s="9">
        <v>39541</v>
      </c>
      <c r="D8">
        <v>22.4</v>
      </c>
      <c r="G8">
        <v>18.1</v>
      </c>
      <c r="H8">
        <v>-2.5</v>
      </c>
      <c r="I8">
        <v>8.2</v>
      </c>
      <c r="J8">
        <v>-8.4</v>
      </c>
      <c r="K8">
        <v>0.1</v>
      </c>
      <c r="L8">
        <v>-99.9</v>
      </c>
    </row>
    <row r="9" spans="1:12" ht="12.75">
      <c r="A9">
        <v>586</v>
      </c>
      <c r="B9" s="9">
        <v>39542</v>
      </c>
      <c r="D9">
        <v>22.5</v>
      </c>
      <c r="G9">
        <v>18.1</v>
      </c>
      <c r="H9">
        <v>-6.9</v>
      </c>
      <c r="I9">
        <v>4.7</v>
      </c>
      <c r="J9">
        <v>-9.1</v>
      </c>
      <c r="K9">
        <v>-2.4</v>
      </c>
      <c r="L9">
        <v>56</v>
      </c>
    </row>
    <row r="10" spans="1:12" ht="12.75">
      <c r="A10">
        <v>586</v>
      </c>
      <c r="B10" s="9">
        <v>39543</v>
      </c>
      <c r="D10">
        <v>22.5</v>
      </c>
      <c r="G10">
        <v>18.1</v>
      </c>
      <c r="H10">
        <v>-3.8</v>
      </c>
      <c r="I10">
        <v>8.9</v>
      </c>
      <c r="J10">
        <v>-13.4</v>
      </c>
      <c r="K10">
        <v>-1.6</v>
      </c>
      <c r="L10">
        <v>56</v>
      </c>
    </row>
    <row r="11" spans="1:12" ht="12.75">
      <c r="A11">
        <v>586</v>
      </c>
      <c r="B11" s="9">
        <v>39544</v>
      </c>
      <c r="D11">
        <v>22.5</v>
      </c>
      <c r="G11">
        <v>18.1</v>
      </c>
      <c r="H11">
        <v>-5</v>
      </c>
      <c r="I11">
        <v>4.1</v>
      </c>
      <c r="J11">
        <v>-5.1</v>
      </c>
      <c r="K11">
        <v>-0.8</v>
      </c>
      <c r="L11">
        <v>55</v>
      </c>
    </row>
    <row r="12" spans="1:12" ht="12.75">
      <c r="A12">
        <v>586</v>
      </c>
      <c r="B12" s="9">
        <v>39545</v>
      </c>
      <c r="D12">
        <v>22.5</v>
      </c>
      <c r="G12">
        <v>18.2</v>
      </c>
      <c r="H12">
        <v>-1.2</v>
      </c>
      <c r="I12">
        <v>4.1</v>
      </c>
      <c r="J12">
        <v>-9.4</v>
      </c>
      <c r="K12">
        <v>-0.5</v>
      </c>
      <c r="L12">
        <v>-99.9</v>
      </c>
    </row>
    <row r="13" spans="1:12" ht="12.75">
      <c r="A13">
        <v>586</v>
      </c>
      <c r="B13" s="9">
        <v>39546</v>
      </c>
      <c r="D13">
        <v>22.5</v>
      </c>
      <c r="G13">
        <v>18.2</v>
      </c>
      <c r="H13">
        <v>-8.6</v>
      </c>
      <c r="I13">
        <v>4.3</v>
      </c>
      <c r="J13">
        <v>-9.2</v>
      </c>
      <c r="K13">
        <v>-1.5</v>
      </c>
      <c r="L13">
        <v>59</v>
      </c>
    </row>
    <row r="14" spans="1:12" ht="12.75">
      <c r="A14">
        <v>586</v>
      </c>
      <c r="B14" s="9">
        <v>39547</v>
      </c>
      <c r="D14">
        <v>22.6</v>
      </c>
      <c r="G14">
        <v>18.3</v>
      </c>
      <c r="H14">
        <v>0.3</v>
      </c>
      <c r="I14">
        <v>7</v>
      </c>
      <c r="J14">
        <v>-16.4</v>
      </c>
      <c r="K14">
        <v>-2.1</v>
      </c>
      <c r="L14">
        <v>56</v>
      </c>
    </row>
    <row r="15" spans="1:12" ht="12.75">
      <c r="A15">
        <v>586</v>
      </c>
      <c r="B15" s="9">
        <v>39548</v>
      </c>
      <c r="D15">
        <v>22.8</v>
      </c>
      <c r="G15">
        <v>18.5</v>
      </c>
      <c r="H15">
        <v>-5.7</v>
      </c>
      <c r="I15">
        <v>2.3</v>
      </c>
      <c r="J15">
        <v>-5.9</v>
      </c>
      <c r="K15">
        <v>-2.4</v>
      </c>
      <c r="L15">
        <v>64</v>
      </c>
    </row>
    <row r="16" spans="1:12" ht="12.75">
      <c r="A16">
        <v>586</v>
      </c>
      <c r="B16" s="9">
        <v>39549</v>
      </c>
      <c r="D16">
        <v>23.1</v>
      </c>
      <c r="G16">
        <v>18.8</v>
      </c>
      <c r="H16">
        <v>-7.1</v>
      </c>
      <c r="I16">
        <v>-0.8</v>
      </c>
      <c r="J16">
        <v>-7.7</v>
      </c>
      <c r="K16">
        <v>-5.4</v>
      </c>
      <c r="L16">
        <v>-99.9</v>
      </c>
    </row>
    <row r="17" spans="1:12" ht="12.75">
      <c r="A17">
        <v>586</v>
      </c>
      <c r="B17" s="9">
        <v>39550</v>
      </c>
      <c r="D17">
        <v>23.6</v>
      </c>
      <c r="G17">
        <v>19.3</v>
      </c>
      <c r="H17">
        <v>-14.2</v>
      </c>
      <c r="I17">
        <v>-1.8</v>
      </c>
      <c r="J17">
        <v>-14.3</v>
      </c>
      <c r="K17">
        <v>-7.6</v>
      </c>
      <c r="L17">
        <v>70</v>
      </c>
    </row>
    <row r="18" spans="1:12" ht="12.75">
      <c r="A18" s="10">
        <v>586</v>
      </c>
      <c r="B18" s="11">
        <v>39551</v>
      </c>
      <c r="C18" s="10"/>
      <c r="D18" s="10">
        <v>23.7</v>
      </c>
      <c r="E18" s="10"/>
      <c r="F18" s="10"/>
      <c r="G18" s="10">
        <v>19.4</v>
      </c>
      <c r="H18" s="10">
        <v>-8.5</v>
      </c>
      <c r="I18" s="10">
        <v>3.3</v>
      </c>
      <c r="J18" s="10">
        <v>-15.4</v>
      </c>
      <c r="K18" s="10">
        <v>-4.6</v>
      </c>
      <c r="L18" s="10">
        <v>67</v>
      </c>
    </row>
    <row r="19" spans="1:13" ht="12.75">
      <c r="A19">
        <v>586</v>
      </c>
      <c r="B19" s="9">
        <v>39552</v>
      </c>
      <c r="D19">
        <v>23.6</v>
      </c>
      <c r="E19">
        <f>D18-D19</f>
        <v>0.09999999999999787</v>
      </c>
      <c r="G19">
        <v>19.6</v>
      </c>
      <c r="H19">
        <v>-5.2</v>
      </c>
      <c r="I19">
        <v>10.3</v>
      </c>
      <c r="J19">
        <v>-11.8</v>
      </c>
      <c r="K19">
        <v>-0.5</v>
      </c>
      <c r="L19">
        <v>64</v>
      </c>
      <c r="M19">
        <f>L18-L19</f>
        <v>3</v>
      </c>
    </row>
    <row r="20" spans="1:13" ht="12.75">
      <c r="A20">
        <v>586</v>
      </c>
      <c r="B20" s="9">
        <v>39553</v>
      </c>
      <c r="D20">
        <v>23.5</v>
      </c>
      <c r="E20">
        <f aca="true" t="shared" si="0" ref="E20:E65">D19-D20</f>
        <v>0.10000000000000142</v>
      </c>
      <c r="G20">
        <v>19.6</v>
      </c>
      <c r="H20">
        <v>-0.4</v>
      </c>
      <c r="I20">
        <v>13.4</v>
      </c>
      <c r="J20">
        <v>-8.3</v>
      </c>
      <c r="K20">
        <v>2.1</v>
      </c>
      <c r="L20">
        <v>61</v>
      </c>
      <c r="M20">
        <f aca="true" t="shared" si="1" ref="M20:M63">L19-L20</f>
        <v>3</v>
      </c>
    </row>
    <row r="21" spans="1:13" ht="12.75">
      <c r="A21">
        <v>586</v>
      </c>
      <c r="B21" s="9">
        <v>39554</v>
      </c>
      <c r="D21">
        <v>23.4</v>
      </c>
      <c r="E21">
        <f t="shared" si="0"/>
        <v>0.10000000000000142</v>
      </c>
      <c r="G21">
        <v>19.6</v>
      </c>
      <c r="H21">
        <v>1.1</v>
      </c>
      <c r="I21">
        <v>11.9</v>
      </c>
      <c r="J21">
        <v>-2</v>
      </c>
      <c r="K21">
        <v>5.4</v>
      </c>
      <c r="L21">
        <v>58</v>
      </c>
      <c r="M21">
        <f t="shared" si="1"/>
        <v>3</v>
      </c>
    </row>
    <row r="22" spans="1:13" ht="12.75">
      <c r="A22">
        <v>586</v>
      </c>
      <c r="B22" s="9">
        <v>39555</v>
      </c>
      <c r="D22">
        <v>23.3</v>
      </c>
      <c r="E22">
        <f t="shared" si="0"/>
        <v>0.09999999999999787</v>
      </c>
      <c r="G22">
        <v>19.7</v>
      </c>
      <c r="H22">
        <v>-7.6</v>
      </c>
      <c r="I22">
        <v>4.6</v>
      </c>
      <c r="J22">
        <v>-8</v>
      </c>
      <c r="K22">
        <v>-2.4</v>
      </c>
      <c r="L22">
        <v>58</v>
      </c>
      <c r="M22">
        <f t="shared" si="1"/>
        <v>0</v>
      </c>
    </row>
    <row r="23" spans="1:13" ht="12.75">
      <c r="A23">
        <v>586</v>
      </c>
      <c r="B23" s="9">
        <v>39556</v>
      </c>
      <c r="D23">
        <v>23.3</v>
      </c>
      <c r="E23">
        <f t="shared" si="0"/>
        <v>0</v>
      </c>
      <c r="F23">
        <f aca="true" t="shared" si="2" ref="F23:F65">+AVERAGE(E19:E23)</f>
        <v>0.07999999999999971</v>
      </c>
      <c r="G23">
        <v>19.7</v>
      </c>
      <c r="H23">
        <v>-3.2</v>
      </c>
      <c r="I23">
        <v>1.8</v>
      </c>
      <c r="J23">
        <v>-9.3</v>
      </c>
      <c r="K23">
        <v>-3.8</v>
      </c>
      <c r="L23">
        <v>56</v>
      </c>
      <c r="M23">
        <f t="shared" si="1"/>
        <v>2</v>
      </c>
    </row>
    <row r="24" spans="1:13" ht="12.75">
      <c r="A24">
        <v>586</v>
      </c>
      <c r="B24" s="9">
        <v>39557</v>
      </c>
      <c r="D24">
        <v>23.3</v>
      </c>
      <c r="E24">
        <f t="shared" si="0"/>
        <v>0</v>
      </c>
      <c r="F24">
        <f t="shared" si="2"/>
        <v>0.060000000000000143</v>
      </c>
      <c r="G24">
        <v>19.8</v>
      </c>
      <c r="H24">
        <v>-3.8</v>
      </c>
      <c r="I24">
        <v>9.7</v>
      </c>
      <c r="J24">
        <v>-6.6</v>
      </c>
      <c r="K24">
        <v>1.4</v>
      </c>
      <c r="L24">
        <v>56</v>
      </c>
      <c r="M24">
        <f t="shared" si="1"/>
        <v>0</v>
      </c>
    </row>
    <row r="25" spans="1:13" ht="12.75">
      <c r="A25">
        <v>586</v>
      </c>
      <c r="B25" s="9">
        <v>39558</v>
      </c>
      <c r="D25">
        <v>22.9</v>
      </c>
      <c r="E25">
        <f t="shared" si="0"/>
        <v>0.40000000000000213</v>
      </c>
      <c r="F25">
        <f t="shared" si="2"/>
        <v>0.12000000000000029</v>
      </c>
      <c r="G25">
        <v>19.8</v>
      </c>
      <c r="H25">
        <v>2.5</v>
      </c>
      <c r="I25">
        <v>11.5</v>
      </c>
      <c r="J25">
        <v>-5.9</v>
      </c>
      <c r="K25">
        <v>4.4</v>
      </c>
      <c r="L25">
        <v>54</v>
      </c>
      <c r="M25">
        <f t="shared" si="1"/>
        <v>2</v>
      </c>
    </row>
    <row r="26" spans="1:13" ht="12.75">
      <c r="A26">
        <v>586</v>
      </c>
      <c r="B26" s="9">
        <v>39559</v>
      </c>
      <c r="D26">
        <v>22.3</v>
      </c>
      <c r="E26">
        <f t="shared" si="0"/>
        <v>0.5999999999999979</v>
      </c>
      <c r="F26">
        <f t="shared" si="2"/>
        <v>0.21999999999999958</v>
      </c>
      <c r="G26">
        <v>19.8</v>
      </c>
      <c r="H26">
        <v>-3.8</v>
      </c>
      <c r="I26">
        <v>8</v>
      </c>
      <c r="J26">
        <v>-3.9</v>
      </c>
      <c r="K26">
        <v>2.1</v>
      </c>
      <c r="L26">
        <v>53</v>
      </c>
      <c r="M26">
        <f t="shared" si="1"/>
        <v>1</v>
      </c>
    </row>
    <row r="27" spans="1:13" ht="12.75">
      <c r="A27">
        <v>586</v>
      </c>
      <c r="B27" s="9">
        <v>39560</v>
      </c>
      <c r="D27">
        <v>21.8</v>
      </c>
      <c r="E27">
        <f t="shared" si="0"/>
        <v>0.5</v>
      </c>
      <c r="F27">
        <f t="shared" si="2"/>
        <v>0.3</v>
      </c>
      <c r="G27">
        <v>19.8</v>
      </c>
      <c r="H27">
        <v>-5.7</v>
      </c>
      <c r="I27">
        <v>7.4</v>
      </c>
      <c r="J27">
        <v>-7</v>
      </c>
      <c r="K27">
        <v>0</v>
      </c>
      <c r="L27">
        <v>52</v>
      </c>
      <c r="M27">
        <f t="shared" si="1"/>
        <v>1</v>
      </c>
    </row>
    <row r="28" spans="1:13" ht="12.75">
      <c r="A28">
        <v>586</v>
      </c>
      <c r="B28" s="9">
        <v>39561</v>
      </c>
      <c r="D28">
        <v>21.3</v>
      </c>
      <c r="E28">
        <f t="shared" si="0"/>
        <v>0.5</v>
      </c>
      <c r="F28">
        <f t="shared" si="2"/>
        <v>0.4</v>
      </c>
      <c r="G28">
        <v>19.8</v>
      </c>
      <c r="H28">
        <v>-2.6</v>
      </c>
      <c r="I28">
        <v>10.4</v>
      </c>
      <c r="J28">
        <v>-8</v>
      </c>
      <c r="K28">
        <v>1.6</v>
      </c>
      <c r="L28">
        <v>50</v>
      </c>
      <c r="M28">
        <f t="shared" si="1"/>
        <v>2</v>
      </c>
    </row>
    <row r="29" spans="1:13" ht="12.75">
      <c r="A29">
        <v>586</v>
      </c>
      <c r="B29" s="9">
        <v>39562</v>
      </c>
      <c r="D29">
        <v>21.1</v>
      </c>
      <c r="E29">
        <f t="shared" si="0"/>
        <v>0.1999999999999993</v>
      </c>
      <c r="F29">
        <f t="shared" si="2"/>
        <v>0.43999999999999984</v>
      </c>
      <c r="G29">
        <v>19.8</v>
      </c>
      <c r="H29">
        <v>2</v>
      </c>
      <c r="I29">
        <v>10.3</v>
      </c>
      <c r="J29">
        <v>-3</v>
      </c>
      <c r="K29">
        <v>4.6</v>
      </c>
      <c r="L29">
        <v>47</v>
      </c>
      <c r="M29">
        <f t="shared" si="1"/>
        <v>3</v>
      </c>
    </row>
    <row r="30" spans="1:13" ht="12.75">
      <c r="A30">
        <v>586</v>
      </c>
      <c r="B30" s="9">
        <v>39563</v>
      </c>
      <c r="D30">
        <v>21</v>
      </c>
      <c r="E30">
        <f t="shared" si="0"/>
        <v>0.10000000000000142</v>
      </c>
      <c r="F30">
        <f t="shared" si="2"/>
        <v>0.3799999999999997</v>
      </c>
      <c r="G30">
        <v>19.8</v>
      </c>
      <c r="H30">
        <v>-7.4</v>
      </c>
      <c r="I30">
        <v>7</v>
      </c>
      <c r="J30">
        <v>-7.5</v>
      </c>
      <c r="K30">
        <v>0.9</v>
      </c>
      <c r="L30">
        <v>47</v>
      </c>
      <c r="M30">
        <f t="shared" si="1"/>
        <v>0</v>
      </c>
    </row>
    <row r="31" spans="1:13" ht="12.75">
      <c r="A31">
        <v>586</v>
      </c>
      <c r="B31" s="9">
        <v>39564</v>
      </c>
      <c r="D31">
        <v>20.5</v>
      </c>
      <c r="E31">
        <f t="shared" si="0"/>
        <v>0.5</v>
      </c>
      <c r="F31">
        <f t="shared" si="2"/>
        <v>0.36000000000000015</v>
      </c>
      <c r="G31">
        <v>19.8</v>
      </c>
      <c r="H31">
        <v>-6.9</v>
      </c>
      <c r="I31">
        <v>5.3</v>
      </c>
      <c r="J31">
        <v>-10.8</v>
      </c>
      <c r="K31">
        <v>-2.4</v>
      </c>
      <c r="L31">
        <v>44</v>
      </c>
      <c r="M31">
        <f t="shared" si="1"/>
        <v>3</v>
      </c>
    </row>
    <row r="32" spans="1:13" ht="12.75">
      <c r="A32">
        <v>586</v>
      </c>
      <c r="B32" s="9">
        <v>39565</v>
      </c>
      <c r="D32">
        <v>18.9</v>
      </c>
      <c r="E32">
        <f t="shared" si="0"/>
        <v>1.6000000000000014</v>
      </c>
      <c r="F32">
        <f t="shared" si="2"/>
        <v>0.5800000000000004</v>
      </c>
      <c r="G32">
        <v>19.9</v>
      </c>
      <c r="H32">
        <v>-4</v>
      </c>
      <c r="I32">
        <v>4.3</v>
      </c>
      <c r="J32">
        <v>-7.2</v>
      </c>
      <c r="K32">
        <v>-0.7</v>
      </c>
      <c r="L32">
        <v>44</v>
      </c>
      <c r="M32">
        <f t="shared" si="1"/>
        <v>0</v>
      </c>
    </row>
    <row r="33" spans="1:13" ht="12.75">
      <c r="A33">
        <v>586</v>
      </c>
      <c r="B33" s="9">
        <v>39566</v>
      </c>
      <c r="D33">
        <v>17.8</v>
      </c>
      <c r="E33">
        <f t="shared" si="0"/>
        <v>1.0999999999999979</v>
      </c>
      <c r="F33">
        <f t="shared" si="2"/>
        <v>0.7</v>
      </c>
      <c r="G33">
        <v>19.9</v>
      </c>
      <c r="H33">
        <v>-7.2</v>
      </c>
      <c r="I33">
        <v>7.2</v>
      </c>
      <c r="J33">
        <v>-7.2</v>
      </c>
      <c r="K33">
        <v>-0.4</v>
      </c>
      <c r="L33">
        <v>42</v>
      </c>
      <c r="M33">
        <f t="shared" si="1"/>
        <v>2</v>
      </c>
    </row>
    <row r="34" spans="1:13" ht="12.75">
      <c r="A34">
        <v>586</v>
      </c>
      <c r="B34" s="9">
        <v>39567</v>
      </c>
      <c r="D34">
        <v>17.5</v>
      </c>
      <c r="E34">
        <f t="shared" si="0"/>
        <v>0.3000000000000007</v>
      </c>
      <c r="F34">
        <f t="shared" si="2"/>
        <v>0.7200000000000003</v>
      </c>
      <c r="G34">
        <v>19.9</v>
      </c>
      <c r="H34">
        <v>-2.8</v>
      </c>
      <c r="I34">
        <v>11.6</v>
      </c>
      <c r="J34">
        <v>-9.6</v>
      </c>
      <c r="K34">
        <v>1.8</v>
      </c>
      <c r="L34">
        <v>40</v>
      </c>
      <c r="M34">
        <f t="shared" si="1"/>
        <v>2</v>
      </c>
    </row>
    <row r="35" spans="1:13" ht="12.75">
      <c r="A35">
        <v>586</v>
      </c>
      <c r="B35" s="9">
        <v>39568</v>
      </c>
      <c r="D35">
        <v>17.2</v>
      </c>
      <c r="E35">
        <f t="shared" si="0"/>
        <v>0.3000000000000007</v>
      </c>
      <c r="F35">
        <f t="shared" si="2"/>
        <v>0.7600000000000001</v>
      </c>
      <c r="G35">
        <v>20</v>
      </c>
      <c r="H35">
        <v>3.8</v>
      </c>
      <c r="I35">
        <v>12.5</v>
      </c>
      <c r="J35">
        <v>-4.2</v>
      </c>
      <c r="K35">
        <v>5.2</v>
      </c>
      <c r="L35">
        <v>38</v>
      </c>
      <c r="M35">
        <f t="shared" si="1"/>
        <v>2</v>
      </c>
    </row>
    <row r="36" spans="1:13" ht="12.75">
      <c r="A36">
        <v>586</v>
      </c>
      <c r="B36" s="9">
        <v>39569</v>
      </c>
      <c r="D36">
        <v>16.9</v>
      </c>
      <c r="E36">
        <f t="shared" si="0"/>
        <v>0.3000000000000007</v>
      </c>
      <c r="F36">
        <f t="shared" si="2"/>
        <v>0.7200000000000003</v>
      </c>
      <c r="G36">
        <v>20</v>
      </c>
      <c r="H36">
        <v>-2.8</v>
      </c>
      <c r="I36">
        <v>10.9</v>
      </c>
      <c r="J36">
        <v>-2.8</v>
      </c>
      <c r="K36">
        <v>5</v>
      </c>
      <c r="L36">
        <v>36</v>
      </c>
      <c r="M36">
        <f t="shared" si="1"/>
        <v>2</v>
      </c>
    </row>
    <row r="37" spans="1:13" ht="12.75">
      <c r="A37">
        <v>586</v>
      </c>
      <c r="B37" s="9">
        <v>39570</v>
      </c>
      <c r="D37">
        <v>16.9</v>
      </c>
      <c r="E37">
        <f t="shared" si="0"/>
        <v>0</v>
      </c>
      <c r="F37">
        <f t="shared" si="2"/>
        <v>0.4</v>
      </c>
      <c r="G37">
        <v>20</v>
      </c>
      <c r="H37">
        <v>-7.4</v>
      </c>
      <c r="I37">
        <v>-2.1</v>
      </c>
      <c r="J37">
        <v>-8.1</v>
      </c>
      <c r="K37">
        <v>-5.8</v>
      </c>
      <c r="L37">
        <v>39</v>
      </c>
      <c r="M37">
        <f t="shared" si="1"/>
        <v>-3</v>
      </c>
    </row>
    <row r="38" spans="1:13" ht="12.75">
      <c r="A38">
        <v>586</v>
      </c>
      <c r="B38" s="9">
        <v>39571</v>
      </c>
      <c r="D38">
        <v>16.9</v>
      </c>
      <c r="E38">
        <f t="shared" si="0"/>
        <v>0</v>
      </c>
      <c r="F38">
        <f t="shared" si="2"/>
        <v>0.18000000000000044</v>
      </c>
      <c r="G38">
        <v>20</v>
      </c>
      <c r="H38">
        <v>-9.8</v>
      </c>
      <c r="I38">
        <v>2.4</v>
      </c>
      <c r="J38">
        <v>-9.9</v>
      </c>
      <c r="K38">
        <v>-4.5</v>
      </c>
      <c r="L38">
        <v>38</v>
      </c>
      <c r="M38">
        <f t="shared" si="1"/>
        <v>1</v>
      </c>
    </row>
    <row r="39" spans="1:13" ht="12.75">
      <c r="A39">
        <v>586</v>
      </c>
      <c r="B39" s="9">
        <v>39572</v>
      </c>
      <c r="D39">
        <v>16.9</v>
      </c>
      <c r="E39">
        <f t="shared" si="0"/>
        <v>0</v>
      </c>
      <c r="F39">
        <f t="shared" si="2"/>
        <v>0.12000000000000029</v>
      </c>
      <c r="G39">
        <v>20</v>
      </c>
      <c r="H39">
        <v>-4.8</v>
      </c>
      <c r="I39">
        <v>8.4</v>
      </c>
      <c r="J39">
        <v>-11.6</v>
      </c>
      <c r="K39">
        <v>-0.6</v>
      </c>
      <c r="L39">
        <v>36</v>
      </c>
      <c r="M39">
        <f t="shared" si="1"/>
        <v>2</v>
      </c>
    </row>
    <row r="40" spans="1:13" ht="12.75">
      <c r="A40">
        <v>586</v>
      </c>
      <c r="B40" s="9">
        <v>39573</v>
      </c>
      <c r="D40">
        <v>16.5</v>
      </c>
      <c r="E40">
        <f t="shared" si="0"/>
        <v>0.3999999999999986</v>
      </c>
      <c r="F40">
        <f t="shared" si="2"/>
        <v>0.13999999999999985</v>
      </c>
      <c r="G40">
        <v>20.1</v>
      </c>
      <c r="H40">
        <v>-2.5</v>
      </c>
      <c r="I40">
        <v>11.8</v>
      </c>
      <c r="J40">
        <v>-6.2</v>
      </c>
      <c r="K40">
        <v>2.6</v>
      </c>
      <c r="L40">
        <v>35</v>
      </c>
      <c r="M40">
        <f t="shared" si="1"/>
        <v>1</v>
      </c>
    </row>
    <row r="41" spans="1:13" ht="12.75">
      <c r="A41">
        <v>586</v>
      </c>
      <c r="B41" s="9">
        <v>39574</v>
      </c>
      <c r="D41">
        <v>15.1</v>
      </c>
      <c r="E41">
        <f t="shared" si="0"/>
        <v>1.4000000000000004</v>
      </c>
      <c r="F41">
        <f t="shared" si="2"/>
        <v>0.35999999999999976</v>
      </c>
      <c r="G41">
        <v>20.1</v>
      </c>
      <c r="H41">
        <v>-0.9</v>
      </c>
      <c r="I41">
        <v>13.9</v>
      </c>
      <c r="J41">
        <v>-3.7</v>
      </c>
      <c r="K41">
        <v>5</v>
      </c>
      <c r="L41">
        <v>32</v>
      </c>
      <c r="M41">
        <f t="shared" si="1"/>
        <v>3</v>
      </c>
    </row>
    <row r="42" spans="1:13" ht="12.75">
      <c r="A42">
        <v>586</v>
      </c>
      <c r="B42" s="9">
        <v>39575</v>
      </c>
      <c r="D42">
        <v>14.8</v>
      </c>
      <c r="E42">
        <f t="shared" si="0"/>
        <v>0.29999999999999893</v>
      </c>
      <c r="F42">
        <f t="shared" si="2"/>
        <v>0.4199999999999996</v>
      </c>
      <c r="G42">
        <v>20.1</v>
      </c>
      <c r="H42">
        <v>-2.7</v>
      </c>
      <c r="I42">
        <v>11.6</v>
      </c>
      <c r="J42">
        <v>-3.2</v>
      </c>
      <c r="K42">
        <v>3.1</v>
      </c>
      <c r="L42">
        <v>32</v>
      </c>
      <c r="M42">
        <f t="shared" si="1"/>
        <v>0</v>
      </c>
    </row>
    <row r="43" spans="1:11" ht="12.75">
      <c r="A43">
        <v>586</v>
      </c>
      <c r="B43" s="9">
        <v>39576</v>
      </c>
      <c r="D43">
        <v>14.1</v>
      </c>
      <c r="E43">
        <f t="shared" si="0"/>
        <v>0.7000000000000011</v>
      </c>
      <c r="F43">
        <f t="shared" si="2"/>
        <v>0.5599999999999998</v>
      </c>
      <c r="G43">
        <v>20.2</v>
      </c>
      <c r="H43">
        <v>0.8</v>
      </c>
      <c r="I43">
        <v>12.1</v>
      </c>
      <c r="J43">
        <v>-2.9</v>
      </c>
      <c r="K43">
        <v>4.6</v>
      </c>
    </row>
    <row r="44" spans="1:13" ht="12.75">
      <c r="A44">
        <v>586</v>
      </c>
      <c r="B44" s="9">
        <v>39577</v>
      </c>
      <c r="D44">
        <v>14.1</v>
      </c>
      <c r="E44">
        <f t="shared" si="0"/>
        <v>0</v>
      </c>
      <c r="F44">
        <f t="shared" si="2"/>
        <v>0.5599999999999998</v>
      </c>
      <c r="G44">
        <v>20.2</v>
      </c>
      <c r="H44">
        <v>-3.3</v>
      </c>
      <c r="I44">
        <v>5.9</v>
      </c>
      <c r="J44">
        <v>-3.6</v>
      </c>
      <c r="K44">
        <v>1</v>
      </c>
      <c r="L44">
        <v>32</v>
      </c>
      <c r="M44">
        <v>0</v>
      </c>
    </row>
    <row r="45" spans="1:13" ht="12.75">
      <c r="A45">
        <v>586</v>
      </c>
      <c r="B45" s="9">
        <v>39578</v>
      </c>
      <c r="D45">
        <v>13.9</v>
      </c>
      <c r="E45">
        <f t="shared" si="0"/>
        <v>0.1999999999999993</v>
      </c>
      <c r="F45">
        <f t="shared" si="2"/>
        <v>0.5199999999999999</v>
      </c>
      <c r="G45">
        <v>20.3</v>
      </c>
      <c r="H45">
        <v>1</v>
      </c>
      <c r="I45">
        <v>10.1</v>
      </c>
      <c r="J45">
        <v>-3.9</v>
      </c>
      <c r="K45">
        <v>4</v>
      </c>
      <c r="L45">
        <v>30</v>
      </c>
      <c r="M45">
        <f t="shared" si="1"/>
        <v>2</v>
      </c>
    </row>
    <row r="46" spans="1:13" ht="12.75">
      <c r="A46">
        <v>586</v>
      </c>
      <c r="B46" s="9">
        <v>39579</v>
      </c>
      <c r="D46">
        <v>13.4</v>
      </c>
      <c r="E46">
        <f t="shared" si="0"/>
        <v>0.5</v>
      </c>
      <c r="F46">
        <f t="shared" si="2"/>
        <v>0.33999999999999986</v>
      </c>
      <c r="G46">
        <v>20.3</v>
      </c>
      <c r="H46">
        <v>-4.6</v>
      </c>
      <c r="I46">
        <v>7.6</v>
      </c>
      <c r="J46">
        <v>-4.8</v>
      </c>
      <c r="K46">
        <v>1.4</v>
      </c>
      <c r="L46">
        <v>30</v>
      </c>
      <c r="M46">
        <f t="shared" si="1"/>
        <v>0</v>
      </c>
    </row>
    <row r="47" spans="1:13" ht="12.75">
      <c r="A47">
        <v>586</v>
      </c>
      <c r="B47" s="9">
        <v>39580</v>
      </c>
      <c r="D47">
        <v>12.8</v>
      </c>
      <c r="E47">
        <f t="shared" si="0"/>
        <v>0.5999999999999996</v>
      </c>
      <c r="F47">
        <f t="shared" si="2"/>
        <v>0.4</v>
      </c>
      <c r="G47">
        <v>20.4</v>
      </c>
      <c r="H47">
        <v>5.3</v>
      </c>
      <c r="I47">
        <v>12.6</v>
      </c>
      <c r="J47">
        <v>-6.2</v>
      </c>
      <c r="K47">
        <v>4.6</v>
      </c>
      <c r="L47">
        <v>27</v>
      </c>
      <c r="M47">
        <f t="shared" si="1"/>
        <v>3</v>
      </c>
    </row>
    <row r="48" spans="1:13" ht="12.75">
      <c r="A48">
        <v>586</v>
      </c>
      <c r="B48" s="9">
        <v>39581</v>
      </c>
      <c r="D48">
        <v>11.6</v>
      </c>
      <c r="E48">
        <f t="shared" si="0"/>
        <v>1.200000000000001</v>
      </c>
      <c r="F48">
        <f t="shared" si="2"/>
        <v>0.5</v>
      </c>
      <c r="G48">
        <v>20.4</v>
      </c>
      <c r="H48">
        <v>-1.1</v>
      </c>
      <c r="I48">
        <v>10.7</v>
      </c>
      <c r="J48">
        <v>-1.6</v>
      </c>
      <c r="K48">
        <v>4.6</v>
      </c>
      <c r="L48">
        <v>25</v>
      </c>
      <c r="M48">
        <f t="shared" si="1"/>
        <v>2</v>
      </c>
    </row>
    <row r="49" spans="1:13" ht="12.75">
      <c r="A49">
        <v>586</v>
      </c>
      <c r="B49" s="9">
        <v>39582</v>
      </c>
      <c r="D49">
        <v>11.6</v>
      </c>
      <c r="E49">
        <f t="shared" si="0"/>
        <v>0</v>
      </c>
      <c r="F49">
        <f t="shared" si="2"/>
        <v>0.5</v>
      </c>
      <c r="G49">
        <v>20.5</v>
      </c>
      <c r="H49">
        <v>-4</v>
      </c>
      <c r="I49">
        <v>7.1</v>
      </c>
      <c r="J49">
        <v>-4.2</v>
      </c>
      <c r="K49">
        <v>0.8</v>
      </c>
      <c r="L49">
        <v>23</v>
      </c>
      <c r="M49">
        <f t="shared" si="1"/>
        <v>2</v>
      </c>
    </row>
    <row r="50" spans="1:13" ht="12.75">
      <c r="A50">
        <v>586</v>
      </c>
      <c r="B50" s="9">
        <v>39583</v>
      </c>
      <c r="D50">
        <v>11.1</v>
      </c>
      <c r="E50">
        <f t="shared" si="0"/>
        <v>0.5</v>
      </c>
      <c r="F50">
        <f t="shared" si="2"/>
        <v>0.5600000000000002</v>
      </c>
      <c r="G50">
        <v>20.6</v>
      </c>
      <c r="H50">
        <v>1.8</v>
      </c>
      <c r="I50">
        <v>10.1</v>
      </c>
      <c r="J50">
        <v>-6.2</v>
      </c>
      <c r="K50">
        <v>2</v>
      </c>
      <c r="L50">
        <v>24</v>
      </c>
      <c r="M50">
        <f t="shared" si="1"/>
        <v>-1</v>
      </c>
    </row>
    <row r="51" spans="1:13" ht="12.75">
      <c r="A51">
        <v>586</v>
      </c>
      <c r="B51" s="9">
        <v>39584</v>
      </c>
      <c r="D51">
        <v>10.3</v>
      </c>
      <c r="E51">
        <f t="shared" si="0"/>
        <v>0.7999999999999989</v>
      </c>
      <c r="F51">
        <f t="shared" si="2"/>
        <v>0.6199999999999999</v>
      </c>
      <c r="G51">
        <v>20.6</v>
      </c>
      <c r="H51">
        <v>-2.7</v>
      </c>
      <c r="I51">
        <v>8.3</v>
      </c>
      <c r="J51">
        <v>-2.7</v>
      </c>
      <c r="K51">
        <v>2.3</v>
      </c>
      <c r="L51">
        <v>22</v>
      </c>
      <c r="M51">
        <f t="shared" si="1"/>
        <v>2</v>
      </c>
    </row>
    <row r="52" spans="1:13" ht="12.75">
      <c r="A52">
        <v>586</v>
      </c>
      <c r="B52" s="9">
        <v>39585</v>
      </c>
      <c r="D52">
        <v>9.1</v>
      </c>
      <c r="E52">
        <f t="shared" si="0"/>
        <v>1.200000000000001</v>
      </c>
      <c r="F52">
        <f t="shared" si="2"/>
        <v>0.7400000000000002</v>
      </c>
      <c r="G52">
        <v>20.7</v>
      </c>
      <c r="H52">
        <v>-0.5</v>
      </c>
      <c r="I52">
        <v>11.2</v>
      </c>
      <c r="J52">
        <v>-5.2</v>
      </c>
      <c r="K52">
        <v>3.8</v>
      </c>
      <c r="L52">
        <v>20</v>
      </c>
      <c r="M52">
        <f t="shared" si="1"/>
        <v>2</v>
      </c>
    </row>
    <row r="53" spans="1:13" ht="12.75">
      <c r="A53">
        <v>586</v>
      </c>
      <c r="B53" s="9">
        <v>39586</v>
      </c>
      <c r="D53">
        <v>8</v>
      </c>
      <c r="E53">
        <f t="shared" si="0"/>
        <v>1.0999999999999996</v>
      </c>
      <c r="F53">
        <f t="shared" si="2"/>
        <v>0.72</v>
      </c>
      <c r="G53">
        <v>20.8</v>
      </c>
      <c r="H53">
        <v>1.5</v>
      </c>
      <c r="I53">
        <v>14</v>
      </c>
      <c r="J53">
        <v>-2.1</v>
      </c>
      <c r="K53">
        <v>6.4</v>
      </c>
      <c r="L53">
        <v>17</v>
      </c>
      <c r="M53">
        <f t="shared" si="1"/>
        <v>3</v>
      </c>
    </row>
    <row r="54" spans="1:13" ht="12.75">
      <c r="A54">
        <v>586</v>
      </c>
      <c r="B54" s="9">
        <v>39587</v>
      </c>
      <c r="D54">
        <v>6.8</v>
      </c>
      <c r="E54">
        <f t="shared" si="0"/>
        <v>1.2000000000000002</v>
      </c>
      <c r="F54">
        <f t="shared" si="2"/>
        <v>0.96</v>
      </c>
      <c r="G54">
        <v>20.9</v>
      </c>
      <c r="H54">
        <v>1.2</v>
      </c>
      <c r="I54">
        <v>15.7</v>
      </c>
      <c r="J54">
        <v>-1.6</v>
      </c>
      <c r="K54">
        <v>7</v>
      </c>
      <c r="L54">
        <v>14</v>
      </c>
      <c r="M54">
        <f t="shared" si="1"/>
        <v>3</v>
      </c>
    </row>
    <row r="55" spans="1:13" ht="12.75">
      <c r="A55">
        <v>586</v>
      </c>
      <c r="B55" s="9">
        <v>39588</v>
      </c>
      <c r="D55">
        <v>5.5</v>
      </c>
      <c r="E55">
        <f t="shared" si="0"/>
        <v>1.2999999999999998</v>
      </c>
      <c r="F55">
        <f t="shared" si="2"/>
        <v>1.1199999999999999</v>
      </c>
      <c r="G55">
        <v>20.9</v>
      </c>
      <c r="H55">
        <v>1.8</v>
      </c>
      <c r="I55">
        <v>17.1</v>
      </c>
      <c r="J55">
        <v>0.7</v>
      </c>
      <c r="K55">
        <v>10</v>
      </c>
      <c r="L55">
        <v>12</v>
      </c>
      <c r="M55">
        <f t="shared" si="1"/>
        <v>2</v>
      </c>
    </row>
    <row r="56" spans="1:13" ht="12.75">
      <c r="A56">
        <v>586</v>
      </c>
      <c r="B56" s="9">
        <v>39589</v>
      </c>
      <c r="D56">
        <v>4.3</v>
      </c>
      <c r="E56">
        <f t="shared" si="0"/>
        <v>1.2000000000000002</v>
      </c>
      <c r="F56">
        <f t="shared" si="2"/>
        <v>1.2000000000000002</v>
      </c>
      <c r="G56">
        <v>21.1</v>
      </c>
      <c r="H56">
        <v>9.4</v>
      </c>
      <c r="I56">
        <v>18.3</v>
      </c>
      <c r="J56">
        <v>0.5</v>
      </c>
      <c r="K56">
        <v>9.5</v>
      </c>
      <c r="L56">
        <v>7</v>
      </c>
      <c r="M56">
        <f t="shared" si="1"/>
        <v>5</v>
      </c>
    </row>
    <row r="57" spans="1:13" ht="12.75">
      <c r="A57">
        <v>586</v>
      </c>
      <c r="B57" s="9">
        <v>39590</v>
      </c>
      <c r="D57">
        <v>3.8</v>
      </c>
      <c r="E57">
        <f t="shared" si="0"/>
        <v>0.5</v>
      </c>
      <c r="F57">
        <f t="shared" si="2"/>
        <v>1.06</v>
      </c>
      <c r="G57">
        <v>21.1</v>
      </c>
      <c r="H57">
        <v>-1.2</v>
      </c>
      <c r="I57">
        <v>11.7</v>
      </c>
      <c r="J57">
        <v>-1.3</v>
      </c>
      <c r="K57">
        <v>6</v>
      </c>
      <c r="L57">
        <v>7</v>
      </c>
      <c r="M57">
        <f t="shared" si="1"/>
        <v>0</v>
      </c>
    </row>
    <row r="58" spans="1:13" ht="12.75">
      <c r="A58">
        <v>586</v>
      </c>
      <c r="B58" s="9">
        <v>39591</v>
      </c>
      <c r="D58">
        <v>3.9</v>
      </c>
      <c r="E58">
        <f t="shared" si="0"/>
        <v>-0.10000000000000009</v>
      </c>
      <c r="F58">
        <f t="shared" si="2"/>
        <v>0.82</v>
      </c>
      <c r="G58">
        <v>21.2</v>
      </c>
      <c r="H58">
        <v>-1.3</v>
      </c>
      <c r="I58">
        <v>3.8</v>
      </c>
      <c r="J58">
        <v>-2.2</v>
      </c>
      <c r="K58">
        <v>-0.1</v>
      </c>
      <c r="L58">
        <v>10</v>
      </c>
      <c r="M58">
        <f t="shared" si="1"/>
        <v>-3</v>
      </c>
    </row>
    <row r="59" spans="1:11" ht="12.75">
      <c r="A59">
        <v>586</v>
      </c>
      <c r="B59" s="9">
        <v>39592</v>
      </c>
      <c r="D59">
        <v>4</v>
      </c>
      <c r="E59">
        <f t="shared" si="0"/>
        <v>-0.10000000000000009</v>
      </c>
      <c r="F59">
        <f t="shared" si="2"/>
        <v>0.5599999999999999</v>
      </c>
      <c r="G59">
        <v>21.3</v>
      </c>
      <c r="H59">
        <v>-2.4</v>
      </c>
      <c r="I59">
        <v>4.2</v>
      </c>
      <c r="J59">
        <v>-3</v>
      </c>
      <c r="K59">
        <v>-0.8</v>
      </c>
    </row>
    <row r="60" spans="1:13" ht="12.75">
      <c r="A60">
        <v>586</v>
      </c>
      <c r="B60" s="9">
        <v>39593</v>
      </c>
      <c r="D60">
        <v>4.4</v>
      </c>
      <c r="E60">
        <f t="shared" si="0"/>
        <v>-0.40000000000000036</v>
      </c>
      <c r="F60">
        <f t="shared" si="2"/>
        <v>0.21999999999999992</v>
      </c>
      <c r="G60">
        <v>21.7</v>
      </c>
      <c r="H60">
        <v>0.1</v>
      </c>
      <c r="I60">
        <v>5.8</v>
      </c>
      <c r="J60">
        <v>-3.4</v>
      </c>
      <c r="K60">
        <v>0.2</v>
      </c>
      <c r="L60">
        <v>12</v>
      </c>
      <c r="M60">
        <v>-2</v>
      </c>
    </row>
    <row r="61" spans="1:13" ht="12.75">
      <c r="A61">
        <v>586</v>
      </c>
      <c r="B61" s="9">
        <v>39594</v>
      </c>
      <c r="D61">
        <v>4.3</v>
      </c>
      <c r="E61">
        <f t="shared" si="0"/>
        <v>0.10000000000000053</v>
      </c>
      <c r="F61">
        <f t="shared" si="2"/>
        <v>0</v>
      </c>
      <c r="G61">
        <v>21.9</v>
      </c>
      <c r="H61">
        <v>6.1</v>
      </c>
      <c r="I61">
        <v>11.5</v>
      </c>
      <c r="J61">
        <v>0</v>
      </c>
      <c r="K61">
        <v>6.2</v>
      </c>
      <c r="L61">
        <v>8</v>
      </c>
      <c r="M61">
        <f t="shared" si="1"/>
        <v>4</v>
      </c>
    </row>
    <row r="62" spans="1:13" ht="12.75">
      <c r="A62">
        <v>586</v>
      </c>
      <c r="B62" s="9">
        <v>39595</v>
      </c>
      <c r="D62">
        <v>3.3</v>
      </c>
      <c r="E62">
        <f t="shared" si="0"/>
        <v>1</v>
      </c>
      <c r="F62">
        <f t="shared" si="2"/>
        <v>0.1</v>
      </c>
      <c r="G62">
        <v>21.9</v>
      </c>
      <c r="H62">
        <v>-1.5</v>
      </c>
      <c r="I62">
        <v>11</v>
      </c>
      <c r="J62">
        <v>-1.5</v>
      </c>
      <c r="K62">
        <v>5.7</v>
      </c>
      <c r="L62">
        <v>6</v>
      </c>
      <c r="M62">
        <f t="shared" si="1"/>
        <v>2</v>
      </c>
    </row>
    <row r="63" spans="1:13" ht="12.75">
      <c r="A63">
        <v>586</v>
      </c>
      <c r="B63" s="9">
        <v>39596</v>
      </c>
      <c r="D63">
        <v>1.8</v>
      </c>
      <c r="E63">
        <f t="shared" si="0"/>
        <v>1.4999999999999998</v>
      </c>
      <c r="F63">
        <f t="shared" si="2"/>
        <v>0.41999999999999993</v>
      </c>
      <c r="G63">
        <v>22.1</v>
      </c>
      <c r="H63">
        <v>5</v>
      </c>
      <c r="I63">
        <v>13.7</v>
      </c>
      <c r="J63">
        <v>-3</v>
      </c>
      <c r="K63">
        <v>6</v>
      </c>
      <c r="L63">
        <v>2</v>
      </c>
      <c r="M63">
        <f t="shared" si="1"/>
        <v>4</v>
      </c>
    </row>
    <row r="64" spans="1:11" ht="12.75">
      <c r="A64">
        <v>586</v>
      </c>
      <c r="B64" s="9">
        <v>39597</v>
      </c>
      <c r="D64">
        <v>0.4</v>
      </c>
      <c r="E64">
        <f t="shared" si="0"/>
        <v>1.4</v>
      </c>
      <c r="F64">
        <f t="shared" si="2"/>
        <v>0.72</v>
      </c>
      <c r="G64">
        <v>22.1</v>
      </c>
      <c r="H64">
        <v>6</v>
      </c>
      <c r="I64">
        <v>15.7</v>
      </c>
      <c r="J64">
        <v>3.5</v>
      </c>
      <c r="K64">
        <v>9.3</v>
      </c>
    </row>
    <row r="65" spans="1:13" ht="12.75">
      <c r="A65" s="12">
        <v>586</v>
      </c>
      <c r="B65" s="13">
        <v>39598</v>
      </c>
      <c r="C65" s="12"/>
      <c r="D65" s="12">
        <v>0</v>
      </c>
      <c r="E65" s="12">
        <f t="shared" si="0"/>
        <v>0.4</v>
      </c>
      <c r="F65" s="12">
        <f t="shared" si="2"/>
        <v>0.8800000000000001</v>
      </c>
      <c r="G65" s="12">
        <v>22.2</v>
      </c>
      <c r="H65" s="12">
        <v>-0.5</v>
      </c>
      <c r="I65" s="12">
        <v>11.5</v>
      </c>
      <c r="J65" s="12">
        <v>-0.8</v>
      </c>
      <c r="K65" s="12">
        <v>5.9</v>
      </c>
      <c r="L65" s="12">
        <v>-1</v>
      </c>
      <c r="M65" s="12">
        <v>3</v>
      </c>
    </row>
    <row r="66" spans="4:13" ht="12.75">
      <c r="D66" s="14" t="s">
        <v>32</v>
      </c>
      <c r="E66" s="15">
        <f>AVERAGE(E19:E65)</f>
        <v>0.5042553191489361</v>
      </c>
      <c r="F66" s="15">
        <f>AVERAGE(F19:F65)</f>
        <v>0.5009302325581394</v>
      </c>
      <c r="G66">
        <f>G65-G18</f>
        <v>2.8000000000000007</v>
      </c>
      <c r="H66" t="s">
        <v>33</v>
      </c>
      <c r="J66" s="14" t="s">
        <v>34</v>
      </c>
      <c r="K66" s="16">
        <f>AVERAGE(K18:K65)</f>
        <v>2.4979166666666672</v>
      </c>
      <c r="L66" s="14" t="s">
        <v>35</v>
      </c>
      <c r="M66" s="17">
        <f>AVERAGE(M19:M65)</f>
        <v>1.5454545454545454</v>
      </c>
    </row>
    <row r="67" spans="4:7" ht="12.75">
      <c r="D67" s="14" t="s">
        <v>36</v>
      </c>
      <c r="E67" s="18">
        <f>MAX(E19:E65)</f>
        <v>1.6000000000000014</v>
      </c>
      <c r="F67" s="18">
        <f>MAX(F19:F65)</f>
        <v>1.2000000000000002</v>
      </c>
      <c r="G67" s="18"/>
    </row>
    <row r="68" spans="4:7" ht="12.75">
      <c r="D68" s="14" t="s">
        <v>37</v>
      </c>
      <c r="E68" s="16">
        <f>COUNT(E19:E65)</f>
        <v>47</v>
      </c>
      <c r="F68" s="16"/>
      <c r="G68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5" topLeftCell="A19" activePane="bottomLeft" state="frozen"/>
      <selection pane="topLeft" activeCell="A1" sqref="A1"/>
      <selection pane="bottomLeft" activeCell="F48" sqref="F48"/>
    </sheetView>
  </sheetViews>
  <sheetFormatPr defaultColWidth="9.140625" defaultRowHeight="12.75"/>
  <cols>
    <col min="2" max="2" width="12.421875" style="0" customWidth="1"/>
    <col min="4" max="13" width="14.7109375" style="0" customWidth="1"/>
    <col min="14" max="14" width="14.8515625" style="0" customWidth="1"/>
  </cols>
  <sheetData>
    <row r="1" ht="12.75">
      <c r="A1" t="s">
        <v>38</v>
      </c>
    </row>
    <row r="2" spans="5:6" ht="12.75">
      <c r="E2" s="14"/>
      <c r="F2" s="3" t="s">
        <v>57</v>
      </c>
    </row>
    <row r="3" spans="5:6" ht="12.75">
      <c r="E3" s="14"/>
      <c r="F3" s="3" t="s">
        <v>59</v>
      </c>
    </row>
    <row r="4" spans="5:6" ht="12.75">
      <c r="E4" s="14" t="s">
        <v>60</v>
      </c>
      <c r="F4" s="29" t="s">
        <v>60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61</v>
      </c>
      <c r="F5" s="6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586</v>
      </c>
      <c r="B6" s="9">
        <v>39173</v>
      </c>
      <c r="D6">
        <v>10.5</v>
      </c>
      <c r="G6">
        <v>14.6</v>
      </c>
      <c r="H6">
        <v>-4</v>
      </c>
      <c r="I6">
        <v>5.3</v>
      </c>
      <c r="J6">
        <v>-11.1</v>
      </c>
      <c r="K6">
        <v>-2.4</v>
      </c>
      <c r="L6">
        <v>34</v>
      </c>
    </row>
    <row r="7" spans="1:12" ht="12.75">
      <c r="A7">
        <v>586</v>
      </c>
      <c r="B7" s="9">
        <v>39174</v>
      </c>
      <c r="D7">
        <v>10.5</v>
      </c>
      <c r="G7">
        <v>14.6</v>
      </c>
      <c r="H7">
        <v>-2</v>
      </c>
      <c r="I7">
        <v>10.5</v>
      </c>
      <c r="J7">
        <v>-4.2</v>
      </c>
      <c r="K7">
        <v>2.4</v>
      </c>
      <c r="L7">
        <v>31</v>
      </c>
    </row>
    <row r="8" spans="1:12" ht="12.75">
      <c r="A8">
        <v>586</v>
      </c>
      <c r="B8" s="9">
        <v>39175</v>
      </c>
      <c r="D8">
        <v>10.4</v>
      </c>
      <c r="G8">
        <v>14.6</v>
      </c>
      <c r="H8">
        <v>-2.8</v>
      </c>
      <c r="I8">
        <v>10.1</v>
      </c>
      <c r="J8">
        <v>-3.5</v>
      </c>
      <c r="K8">
        <v>2.5</v>
      </c>
      <c r="L8">
        <v>30</v>
      </c>
    </row>
    <row r="9" spans="1:12" ht="12.75">
      <c r="A9">
        <v>586</v>
      </c>
      <c r="B9" s="9">
        <v>39176</v>
      </c>
      <c r="D9">
        <v>10.4</v>
      </c>
      <c r="G9">
        <v>14.6</v>
      </c>
      <c r="H9">
        <v>-3.1</v>
      </c>
      <c r="I9">
        <v>11.2</v>
      </c>
      <c r="J9">
        <v>-6</v>
      </c>
      <c r="K9">
        <v>2.4</v>
      </c>
      <c r="L9">
        <v>29</v>
      </c>
    </row>
    <row r="10" spans="1:12" ht="12.75">
      <c r="A10">
        <v>586</v>
      </c>
      <c r="B10" s="9">
        <v>39177</v>
      </c>
      <c r="D10">
        <v>10.3</v>
      </c>
      <c r="G10">
        <v>14.7</v>
      </c>
      <c r="H10">
        <v>-1.6</v>
      </c>
      <c r="I10">
        <v>10.6</v>
      </c>
      <c r="J10">
        <v>-3.5</v>
      </c>
      <c r="K10">
        <v>2.9</v>
      </c>
      <c r="L10">
        <v>29</v>
      </c>
    </row>
    <row r="11" spans="1:12" ht="12.75">
      <c r="A11">
        <v>586</v>
      </c>
      <c r="B11" s="9">
        <v>39178</v>
      </c>
      <c r="D11">
        <v>10.3</v>
      </c>
      <c r="G11">
        <v>14.7</v>
      </c>
      <c r="H11">
        <v>-2.9</v>
      </c>
      <c r="I11">
        <v>10</v>
      </c>
      <c r="J11">
        <v>-3.2</v>
      </c>
      <c r="K11">
        <v>3.2</v>
      </c>
      <c r="L11">
        <v>27</v>
      </c>
    </row>
    <row r="12" spans="1:12" ht="12.75">
      <c r="A12">
        <v>586</v>
      </c>
      <c r="B12" s="9">
        <v>39179</v>
      </c>
      <c r="D12">
        <v>9.7</v>
      </c>
      <c r="G12">
        <v>14.7</v>
      </c>
      <c r="H12">
        <v>-0.1</v>
      </c>
      <c r="I12">
        <v>11.9</v>
      </c>
      <c r="J12">
        <v>-4.7</v>
      </c>
      <c r="K12">
        <v>4.2</v>
      </c>
      <c r="L12">
        <v>25</v>
      </c>
    </row>
    <row r="13" spans="1:12" ht="12.75">
      <c r="A13">
        <v>586</v>
      </c>
      <c r="B13" s="9">
        <v>39180</v>
      </c>
      <c r="D13">
        <v>9.5</v>
      </c>
      <c r="G13">
        <v>14.8</v>
      </c>
      <c r="H13">
        <v>1.7</v>
      </c>
      <c r="I13">
        <v>6.7</v>
      </c>
      <c r="J13">
        <v>-1.2</v>
      </c>
      <c r="K13">
        <v>2.6</v>
      </c>
      <c r="L13">
        <v>25</v>
      </c>
    </row>
    <row r="14" spans="1:12" ht="12.75">
      <c r="A14">
        <v>586</v>
      </c>
      <c r="B14" s="9">
        <v>39181</v>
      </c>
      <c r="D14">
        <v>10.6</v>
      </c>
      <c r="G14">
        <v>15.5</v>
      </c>
      <c r="H14">
        <v>0.5</v>
      </c>
      <c r="I14">
        <v>2.8</v>
      </c>
      <c r="J14">
        <v>0.3</v>
      </c>
      <c r="K14">
        <v>1.3</v>
      </c>
      <c r="L14">
        <v>34</v>
      </c>
    </row>
    <row r="15" spans="1:12" ht="12.75">
      <c r="A15">
        <v>586</v>
      </c>
      <c r="B15" s="9">
        <v>39182</v>
      </c>
      <c r="D15">
        <v>10.6</v>
      </c>
      <c r="G15">
        <v>15.8</v>
      </c>
      <c r="H15">
        <v>-0.3</v>
      </c>
      <c r="I15">
        <v>9.8</v>
      </c>
      <c r="J15">
        <v>-1.5</v>
      </c>
      <c r="K15">
        <v>1.9</v>
      </c>
      <c r="L15">
        <v>29</v>
      </c>
    </row>
    <row r="16" spans="1:12" ht="12.75">
      <c r="A16">
        <v>586</v>
      </c>
      <c r="B16" s="9">
        <v>39183</v>
      </c>
      <c r="D16">
        <v>10.6</v>
      </c>
      <c r="G16">
        <v>15.9</v>
      </c>
      <c r="H16">
        <v>-8.8</v>
      </c>
      <c r="I16">
        <v>0.9</v>
      </c>
      <c r="J16">
        <v>-9</v>
      </c>
      <c r="K16">
        <v>-3.9</v>
      </c>
      <c r="L16">
        <v>30</v>
      </c>
    </row>
    <row r="17" spans="1:12" ht="12.75">
      <c r="A17">
        <v>586</v>
      </c>
      <c r="B17" s="9">
        <v>39184</v>
      </c>
      <c r="D17">
        <v>10.7</v>
      </c>
      <c r="G17">
        <v>16</v>
      </c>
      <c r="H17">
        <v>-4.6</v>
      </c>
      <c r="I17">
        <v>3.1</v>
      </c>
      <c r="J17">
        <v>-10</v>
      </c>
      <c r="K17">
        <v>-4.9</v>
      </c>
      <c r="L17">
        <v>28</v>
      </c>
    </row>
    <row r="18" spans="1:12" ht="12.75">
      <c r="A18">
        <v>586</v>
      </c>
      <c r="B18" s="9">
        <v>39185</v>
      </c>
      <c r="D18">
        <v>11.2</v>
      </c>
      <c r="G18">
        <v>16.5</v>
      </c>
      <c r="H18">
        <v>-4.5</v>
      </c>
      <c r="I18">
        <v>5.4</v>
      </c>
      <c r="J18">
        <v>-5.4</v>
      </c>
      <c r="K18">
        <v>-2.7</v>
      </c>
      <c r="L18">
        <v>34</v>
      </c>
    </row>
    <row r="19" spans="1:12" ht="12.75">
      <c r="A19">
        <v>586</v>
      </c>
      <c r="B19" s="9">
        <v>39186</v>
      </c>
      <c r="D19">
        <v>11.2</v>
      </c>
      <c r="G19">
        <v>16.6</v>
      </c>
      <c r="H19">
        <v>-8.4</v>
      </c>
      <c r="I19">
        <v>2.4</v>
      </c>
      <c r="J19">
        <v>-8.4</v>
      </c>
      <c r="K19">
        <v>-2.2</v>
      </c>
      <c r="L19">
        <v>34</v>
      </c>
    </row>
    <row r="20" spans="1:12" ht="12.75">
      <c r="A20">
        <v>586</v>
      </c>
      <c r="B20" s="9">
        <v>39187</v>
      </c>
      <c r="D20">
        <v>11.1</v>
      </c>
      <c r="G20">
        <v>16.6</v>
      </c>
      <c r="H20">
        <v>-3.3</v>
      </c>
      <c r="I20">
        <v>10</v>
      </c>
      <c r="J20">
        <v>-9</v>
      </c>
      <c r="K20">
        <v>0.7</v>
      </c>
      <c r="L20">
        <v>31</v>
      </c>
    </row>
    <row r="21" spans="1:12" ht="12.75">
      <c r="A21" s="10">
        <v>586</v>
      </c>
      <c r="B21" s="11">
        <v>39188</v>
      </c>
      <c r="C21" s="10"/>
      <c r="D21" s="10">
        <v>11.2</v>
      </c>
      <c r="E21" s="10"/>
      <c r="F21" s="10"/>
      <c r="G21" s="10">
        <v>16.8</v>
      </c>
      <c r="H21" s="10">
        <v>-0.7</v>
      </c>
      <c r="I21" s="10">
        <v>9.9</v>
      </c>
      <c r="J21" s="10">
        <v>-4.6</v>
      </c>
      <c r="K21" s="10">
        <v>3.1</v>
      </c>
      <c r="L21" s="10"/>
    </row>
    <row r="22" spans="1:13" ht="12.75">
      <c r="A22">
        <v>586</v>
      </c>
      <c r="B22" s="9">
        <v>39189</v>
      </c>
      <c r="D22">
        <v>11.1</v>
      </c>
      <c r="E22">
        <f>D21-D22</f>
        <v>0.09999999999999964</v>
      </c>
      <c r="G22">
        <v>16.8</v>
      </c>
      <c r="H22">
        <v>-2.3</v>
      </c>
      <c r="I22">
        <v>8.5</v>
      </c>
      <c r="J22">
        <v>-5</v>
      </c>
      <c r="K22">
        <v>0.5</v>
      </c>
      <c r="L22">
        <v>30</v>
      </c>
      <c r="M22">
        <v>1</v>
      </c>
    </row>
    <row r="23" spans="1:13" ht="12.75">
      <c r="A23">
        <v>586</v>
      </c>
      <c r="B23" s="9">
        <v>39190</v>
      </c>
      <c r="D23">
        <v>11</v>
      </c>
      <c r="E23">
        <f aca="true" t="shared" si="0" ref="E23:E46">D22-D23</f>
        <v>0.09999999999999964</v>
      </c>
      <c r="G23">
        <v>16.9</v>
      </c>
      <c r="H23">
        <v>-4.2</v>
      </c>
      <c r="I23">
        <v>8.2</v>
      </c>
      <c r="J23">
        <v>-7.8</v>
      </c>
      <c r="K23">
        <v>0.2</v>
      </c>
      <c r="L23">
        <v>29</v>
      </c>
      <c r="M23">
        <f aca="true" t="shared" si="1" ref="M23:M46">L22-L23</f>
        <v>1</v>
      </c>
    </row>
    <row r="24" spans="1:13" ht="12.75">
      <c r="A24">
        <v>586</v>
      </c>
      <c r="B24" s="9">
        <v>39191</v>
      </c>
      <c r="D24">
        <v>10.8</v>
      </c>
      <c r="E24">
        <f t="shared" si="0"/>
        <v>0.1999999999999993</v>
      </c>
      <c r="G24">
        <v>16.9</v>
      </c>
      <c r="H24">
        <v>-5</v>
      </c>
      <c r="I24">
        <v>8.7</v>
      </c>
      <c r="J24">
        <v>-5</v>
      </c>
      <c r="K24">
        <v>2.2</v>
      </c>
      <c r="L24">
        <v>28</v>
      </c>
      <c r="M24">
        <f t="shared" si="1"/>
        <v>1</v>
      </c>
    </row>
    <row r="25" spans="1:13" ht="12.75">
      <c r="A25">
        <v>586</v>
      </c>
      <c r="B25" s="9">
        <v>39192</v>
      </c>
      <c r="D25">
        <v>10.6</v>
      </c>
      <c r="E25">
        <f t="shared" si="0"/>
        <v>0.20000000000000107</v>
      </c>
      <c r="G25">
        <v>16.9</v>
      </c>
      <c r="H25">
        <v>-3.7</v>
      </c>
      <c r="I25">
        <v>7.3</v>
      </c>
      <c r="J25">
        <v>-12</v>
      </c>
      <c r="K25">
        <v>-1.3</v>
      </c>
      <c r="L25">
        <v>28</v>
      </c>
      <c r="M25">
        <f t="shared" si="1"/>
        <v>0</v>
      </c>
    </row>
    <row r="26" spans="1:13" ht="12.75">
      <c r="A26">
        <v>586</v>
      </c>
      <c r="B26" s="9">
        <v>39193</v>
      </c>
      <c r="D26">
        <v>9.8</v>
      </c>
      <c r="E26">
        <f t="shared" si="0"/>
        <v>0.7999999999999989</v>
      </c>
      <c r="F26">
        <f aca="true" t="shared" si="2" ref="F26:F46">+AVERAGE(E22:E26)</f>
        <v>0.2799999999999997</v>
      </c>
      <c r="G26">
        <v>17</v>
      </c>
      <c r="H26">
        <v>-0.1</v>
      </c>
      <c r="I26">
        <v>8.8</v>
      </c>
      <c r="J26">
        <v>-3.8</v>
      </c>
      <c r="K26">
        <v>2.7</v>
      </c>
      <c r="L26">
        <v>25</v>
      </c>
      <c r="M26">
        <f t="shared" si="1"/>
        <v>3</v>
      </c>
    </row>
    <row r="27" spans="1:13" ht="12.75">
      <c r="A27">
        <v>586</v>
      </c>
      <c r="B27" s="9">
        <v>39194</v>
      </c>
      <c r="D27">
        <v>9.9</v>
      </c>
      <c r="E27">
        <f t="shared" si="0"/>
        <v>-0.09999999999999964</v>
      </c>
      <c r="F27">
        <f t="shared" si="2"/>
        <v>0.23999999999999985</v>
      </c>
      <c r="G27">
        <v>17</v>
      </c>
      <c r="H27">
        <v>-3.7</v>
      </c>
      <c r="I27">
        <v>4.7</v>
      </c>
      <c r="J27">
        <v>-3.9</v>
      </c>
      <c r="K27">
        <v>-0.4</v>
      </c>
      <c r="L27">
        <v>26</v>
      </c>
      <c r="M27">
        <f t="shared" si="1"/>
        <v>-1</v>
      </c>
    </row>
    <row r="28" spans="1:13" ht="12.75">
      <c r="A28">
        <v>586</v>
      </c>
      <c r="B28" s="9">
        <v>39195</v>
      </c>
      <c r="D28">
        <v>9.5</v>
      </c>
      <c r="E28">
        <f t="shared" si="0"/>
        <v>0.40000000000000036</v>
      </c>
      <c r="F28">
        <f t="shared" si="2"/>
        <v>0.3</v>
      </c>
      <c r="G28">
        <v>17.1</v>
      </c>
      <c r="H28">
        <v>-1.4</v>
      </c>
      <c r="I28">
        <v>6.4</v>
      </c>
      <c r="J28">
        <v>-7.7</v>
      </c>
      <c r="K28">
        <v>0.2</v>
      </c>
      <c r="L28">
        <v>24</v>
      </c>
      <c r="M28">
        <f t="shared" si="1"/>
        <v>2</v>
      </c>
    </row>
    <row r="29" spans="1:13" ht="12.75">
      <c r="A29">
        <v>586</v>
      </c>
      <c r="B29" s="9">
        <v>39196</v>
      </c>
      <c r="D29">
        <v>9.8</v>
      </c>
      <c r="E29">
        <f t="shared" si="0"/>
        <v>-0.3000000000000007</v>
      </c>
      <c r="F29">
        <f t="shared" si="2"/>
        <v>0.2</v>
      </c>
      <c r="G29">
        <v>17.1</v>
      </c>
      <c r="H29">
        <v>-9.4</v>
      </c>
      <c r="I29">
        <v>4</v>
      </c>
      <c r="J29">
        <v>-10.2</v>
      </c>
      <c r="K29">
        <v>-2.1</v>
      </c>
      <c r="L29">
        <v>29</v>
      </c>
      <c r="M29">
        <f t="shared" si="1"/>
        <v>-5</v>
      </c>
    </row>
    <row r="30" spans="1:13" ht="12.75">
      <c r="A30">
        <v>586</v>
      </c>
      <c r="B30" s="9">
        <v>39197</v>
      </c>
      <c r="D30">
        <v>10.3</v>
      </c>
      <c r="E30">
        <f t="shared" si="0"/>
        <v>-0.5</v>
      </c>
      <c r="F30">
        <f t="shared" si="2"/>
        <v>0.05999999999999979</v>
      </c>
      <c r="G30">
        <v>17.6</v>
      </c>
      <c r="H30">
        <v>-1.3</v>
      </c>
      <c r="I30">
        <v>4.4</v>
      </c>
      <c r="J30">
        <v>-9.9</v>
      </c>
      <c r="K30">
        <v>-1.1</v>
      </c>
      <c r="L30">
        <v>28</v>
      </c>
      <c r="M30">
        <f t="shared" si="1"/>
        <v>1</v>
      </c>
    </row>
    <row r="31" spans="1:13" ht="12.75">
      <c r="A31">
        <v>586</v>
      </c>
      <c r="B31" s="9">
        <v>39198</v>
      </c>
      <c r="D31">
        <v>10.1</v>
      </c>
      <c r="E31">
        <f t="shared" si="0"/>
        <v>0.20000000000000107</v>
      </c>
      <c r="F31">
        <f t="shared" si="2"/>
        <v>-0.05999999999999979</v>
      </c>
      <c r="G31">
        <v>17.6</v>
      </c>
      <c r="H31">
        <v>-4</v>
      </c>
      <c r="I31">
        <v>7.9</v>
      </c>
      <c r="J31">
        <v>-4</v>
      </c>
      <c r="K31">
        <v>1.8</v>
      </c>
      <c r="L31">
        <v>27</v>
      </c>
      <c r="M31">
        <f t="shared" si="1"/>
        <v>1</v>
      </c>
    </row>
    <row r="32" spans="1:13" ht="12.75">
      <c r="A32">
        <v>586</v>
      </c>
      <c r="B32" s="9">
        <v>39199</v>
      </c>
      <c r="D32">
        <v>9.7</v>
      </c>
      <c r="E32">
        <f t="shared" si="0"/>
        <v>0.40000000000000036</v>
      </c>
      <c r="F32">
        <f t="shared" si="2"/>
        <v>0.040000000000000216</v>
      </c>
      <c r="G32">
        <v>17.7</v>
      </c>
      <c r="H32">
        <v>-2.9</v>
      </c>
      <c r="I32">
        <v>11.6</v>
      </c>
      <c r="J32">
        <v>-5.7</v>
      </c>
      <c r="K32">
        <v>1.9</v>
      </c>
      <c r="L32">
        <v>24</v>
      </c>
      <c r="M32">
        <f t="shared" si="1"/>
        <v>3</v>
      </c>
    </row>
    <row r="33" spans="1:13" ht="12.75">
      <c r="A33">
        <v>586</v>
      </c>
      <c r="B33" s="9">
        <v>39200</v>
      </c>
      <c r="D33">
        <v>8.6</v>
      </c>
      <c r="E33">
        <f t="shared" si="0"/>
        <v>1.0999999999999996</v>
      </c>
      <c r="F33">
        <f t="shared" si="2"/>
        <v>0.18000000000000008</v>
      </c>
      <c r="G33">
        <v>17.7</v>
      </c>
      <c r="H33">
        <v>-1.5</v>
      </c>
      <c r="I33">
        <v>13.8</v>
      </c>
      <c r="J33">
        <v>-4.6</v>
      </c>
      <c r="K33">
        <v>4.3</v>
      </c>
      <c r="L33">
        <v>22</v>
      </c>
      <c r="M33">
        <f t="shared" si="1"/>
        <v>2</v>
      </c>
    </row>
    <row r="34" spans="1:13" ht="12.75">
      <c r="A34">
        <v>586</v>
      </c>
      <c r="B34" s="9">
        <v>39201</v>
      </c>
      <c r="D34">
        <v>7.4</v>
      </c>
      <c r="E34">
        <f t="shared" si="0"/>
        <v>1.1999999999999993</v>
      </c>
      <c r="F34">
        <f t="shared" si="2"/>
        <v>0.4800000000000001</v>
      </c>
      <c r="G34">
        <v>17.7</v>
      </c>
      <c r="H34">
        <v>0.7</v>
      </c>
      <c r="I34">
        <v>15</v>
      </c>
      <c r="J34">
        <v>-1.8</v>
      </c>
      <c r="K34">
        <v>6.1</v>
      </c>
      <c r="L34">
        <v>20</v>
      </c>
      <c r="M34">
        <f t="shared" si="1"/>
        <v>2</v>
      </c>
    </row>
    <row r="35" spans="1:13" ht="12.75">
      <c r="A35">
        <v>586</v>
      </c>
      <c r="B35" s="9">
        <v>39202</v>
      </c>
      <c r="D35">
        <v>6.6</v>
      </c>
      <c r="E35">
        <f t="shared" si="0"/>
        <v>0.8000000000000007</v>
      </c>
      <c r="F35">
        <f t="shared" si="2"/>
        <v>0.7400000000000002</v>
      </c>
      <c r="G35">
        <v>17.8</v>
      </c>
      <c r="H35">
        <v>0</v>
      </c>
      <c r="I35">
        <v>14.9</v>
      </c>
      <c r="J35">
        <v>-0.3</v>
      </c>
      <c r="K35">
        <v>5.5</v>
      </c>
      <c r="L35">
        <v>18</v>
      </c>
      <c r="M35">
        <f t="shared" si="1"/>
        <v>2</v>
      </c>
    </row>
    <row r="36" spans="1:13" ht="12.75">
      <c r="A36">
        <v>586</v>
      </c>
      <c r="B36" s="9">
        <v>39203</v>
      </c>
      <c r="D36">
        <v>5.3</v>
      </c>
      <c r="E36">
        <f t="shared" si="0"/>
        <v>1.2999999999999998</v>
      </c>
      <c r="F36">
        <f t="shared" si="2"/>
        <v>0.96</v>
      </c>
      <c r="G36">
        <v>17.8</v>
      </c>
      <c r="H36">
        <v>0</v>
      </c>
      <c r="I36">
        <v>14.2</v>
      </c>
      <c r="J36">
        <v>-1.3</v>
      </c>
      <c r="K36">
        <v>6.2</v>
      </c>
      <c r="L36">
        <v>15</v>
      </c>
      <c r="M36">
        <f t="shared" si="1"/>
        <v>3</v>
      </c>
    </row>
    <row r="37" spans="1:13" ht="12.75">
      <c r="A37">
        <v>586</v>
      </c>
      <c r="B37" s="9">
        <v>39204</v>
      </c>
      <c r="D37">
        <v>5.4</v>
      </c>
      <c r="E37">
        <f t="shared" si="0"/>
        <v>-0.10000000000000053</v>
      </c>
      <c r="F37">
        <f t="shared" si="2"/>
        <v>0.8599999999999998</v>
      </c>
      <c r="G37">
        <v>18.3</v>
      </c>
      <c r="H37">
        <v>1.3</v>
      </c>
      <c r="I37">
        <v>13.7</v>
      </c>
      <c r="J37">
        <v>-1.4</v>
      </c>
      <c r="K37">
        <v>4.4</v>
      </c>
      <c r="L37">
        <v>12</v>
      </c>
      <c r="M37">
        <f t="shared" si="1"/>
        <v>3</v>
      </c>
    </row>
    <row r="38" spans="1:13" ht="12.75">
      <c r="A38">
        <v>586</v>
      </c>
      <c r="B38" s="9">
        <v>39205</v>
      </c>
      <c r="D38">
        <v>4.7</v>
      </c>
      <c r="E38">
        <f t="shared" si="0"/>
        <v>0.7000000000000002</v>
      </c>
      <c r="F38">
        <f t="shared" si="2"/>
        <v>0.7799999999999999</v>
      </c>
      <c r="G38">
        <v>18.6</v>
      </c>
      <c r="H38">
        <v>2.1</v>
      </c>
      <c r="I38">
        <v>7.3</v>
      </c>
      <c r="J38">
        <v>0.2</v>
      </c>
      <c r="K38">
        <v>3.4</v>
      </c>
      <c r="L38">
        <v>11</v>
      </c>
      <c r="M38">
        <f t="shared" si="1"/>
        <v>1</v>
      </c>
    </row>
    <row r="39" spans="1:13" ht="12.75">
      <c r="A39">
        <v>586</v>
      </c>
      <c r="B39" s="9">
        <v>39206</v>
      </c>
      <c r="D39">
        <v>3.5</v>
      </c>
      <c r="E39">
        <f t="shared" si="0"/>
        <v>1.2000000000000002</v>
      </c>
      <c r="F39">
        <f t="shared" si="2"/>
        <v>0.78</v>
      </c>
      <c r="G39">
        <v>18.7</v>
      </c>
      <c r="H39">
        <v>-0.8</v>
      </c>
      <c r="I39">
        <v>10.9</v>
      </c>
      <c r="J39">
        <v>-2</v>
      </c>
      <c r="K39">
        <v>4.5</v>
      </c>
      <c r="L39">
        <v>8</v>
      </c>
      <c r="M39">
        <f t="shared" si="1"/>
        <v>3</v>
      </c>
    </row>
    <row r="40" spans="1:13" ht="12.75">
      <c r="A40">
        <v>586</v>
      </c>
      <c r="B40" s="9">
        <v>39207</v>
      </c>
      <c r="D40">
        <v>3.6</v>
      </c>
      <c r="E40">
        <f t="shared" si="0"/>
        <v>-0.10000000000000009</v>
      </c>
      <c r="F40">
        <f t="shared" si="2"/>
        <v>0.5999999999999999</v>
      </c>
      <c r="G40">
        <v>18.9</v>
      </c>
      <c r="H40">
        <v>-2.7</v>
      </c>
      <c r="I40">
        <v>5.2</v>
      </c>
      <c r="J40">
        <v>-2.7</v>
      </c>
      <c r="K40">
        <v>0.6</v>
      </c>
      <c r="L40">
        <v>11</v>
      </c>
      <c r="M40">
        <f t="shared" si="1"/>
        <v>-3</v>
      </c>
    </row>
    <row r="41" spans="1:13" ht="12.75">
      <c r="A41">
        <v>586</v>
      </c>
      <c r="B41" s="9">
        <v>39208</v>
      </c>
      <c r="D41">
        <v>4</v>
      </c>
      <c r="E41">
        <f t="shared" si="0"/>
        <v>-0.3999999999999999</v>
      </c>
      <c r="F41">
        <f t="shared" si="2"/>
        <v>0.25999999999999995</v>
      </c>
      <c r="G41">
        <v>19.3</v>
      </c>
      <c r="H41">
        <v>-5.2</v>
      </c>
      <c r="I41">
        <v>5.6</v>
      </c>
      <c r="J41">
        <v>-5.2</v>
      </c>
      <c r="K41">
        <v>-2.5</v>
      </c>
      <c r="L41">
        <v>14</v>
      </c>
      <c r="M41">
        <f t="shared" si="1"/>
        <v>-3</v>
      </c>
    </row>
    <row r="42" spans="1:13" ht="12.75">
      <c r="A42">
        <v>586</v>
      </c>
      <c r="B42" s="9">
        <v>39209</v>
      </c>
      <c r="D42">
        <v>3.9</v>
      </c>
      <c r="E42">
        <f t="shared" si="0"/>
        <v>0.10000000000000009</v>
      </c>
      <c r="F42">
        <f t="shared" si="2"/>
        <v>0.3000000000000001</v>
      </c>
      <c r="G42">
        <v>19.4</v>
      </c>
      <c r="H42">
        <v>-5.4</v>
      </c>
      <c r="I42">
        <v>4</v>
      </c>
      <c r="J42">
        <v>-5.4</v>
      </c>
      <c r="K42">
        <v>-1.4</v>
      </c>
      <c r="L42">
        <v>12</v>
      </c>
      <c r="M42">
        <f t="shared" si="1"/>
        <v>2</v>
      </c>
    </row>
    <row r="43" spans="1:13" ht="12.75">
      <c r="A43">
        <v>586</v>
      </c>
      <c r="B43" s="9">
        <v>39210</v>
      </c>
      <c r="D43">
        <v>3.7</v>
      </c>
      <c r="E43">
        <f t="shared" si="0"/>
        <v>0.19999999999999973</v>
      </c>
      <c r="F43">
        <f t="shared" si="2"/>
        <v>0.2</v>
      </c>
      <c r="G43">
        <v>19.4</v>
      </c>
      <c r="H43">
        <v>-2.6</v>
      </c>
      <c r="I43">
        <v>8.6</v>
      </c>
      <c r="J43">
        <v>-8.3</v>
      </c>
      <c r="K43">
        <v>0.7</v>
      </c>
      <c r="L43">
        <v>9</v>
      </c>
      <c r="M43">
        <f t="shared" si="1"/>
        <v>3</v>
      </c>
    </row>
    <row r="44" spans="1:13" ht="12.75">
      <c r="A44">
        <v>586</v>
      </c>
      <c r="B44" s="9">
        <v>39211</v>
      </c>
      <c r="D44">
        <v>2.6</v>
      </c>
      <c r="E44">
        <f t="shared" si="0"/>
        <v>1.1</v>
      </c>
      <c r="F44">
        <f t="shared" si="2"/>
        <v>0.18</v>
      </c>
      <c r="G44">
        <v>19.5</v>
      </c>
      <c r="H44">
        <v>-2.2</v>
      </c>
      <c r="I44">
        <v>11.9</v>
      </c>
      <c r="J44">
        <v>-5.3</v>
      </c>
      <c r="K44">
        <v>3</v>
      </c>
      <c r="L44">
        <v>7</v>
      </c>
      <c r="M44">
        <f t="shared" si="1"/>
        <v>2</v>
      </c>
    </row>
    <row r="45" spans="1:13" ht="12.75">
      <c r="A45">
        <v>586</v>
      </c>
      <c r="B45" s="9">
        <v>39212</v>
      </c>
      <c r="D45">
        <v>1.5</v>
      </c>
      <c r="E45">
        <f t="shared" si="0"/>
        <v>1.1</v>
      </c>
      <c r="F45">
        <f t="shared" si="2"/>
        <v>0.42000000000000004</v>
      </c>
      <c r="G45">
        <v>19.6</v>
      </c>
      <c r="H45">
        <v>-1.2</v>
      </c>
      <c r="I45">
        <v>11</v>
      </c>
      <c r="J45">
        <v>-2.9</v>
      </c>
      <c r="K45">
        <v>3.3</v>
      </c>
      <c r="L45">
        <v>2</v>
      </c>
      <c r="M45">
        <f t="shared" si="1"/>
        <v>5</v>
      </c>
    </row>
    <row r="46" spans="1:14" ht="12.75">
      <c r="A46" s="12">
        <v>586</v>
      </c>
      <c r="B46" s="13">
        <v>39213</v>
      </c>
      <c r="C46" s="12"/>
      <c r="D46" s="12">
        <v>0</v>
      </c>
      <c r="E46" s="12">
        <f t="shared" si="0"/>
        <v>1.5</v>
      </c>
      <c r="F46" s="12">
        <f t="shared" si="2"/>
        <v>0.8</v>
      </c>
      <c r="G46" s="12">
        <v>19.7</v>
      </c>
      <c r="H46" s="12">
        <v>-0.7</v>
      </c>
      <c r="I46" s="12">
        <v>14.5</v>
      </c>
      <c r="J46" s="12">
        <v>-2.2</v>
      </c>
      <c r="K46" s="12">
        <v>5.6</v>
      </c>
      <c r="L46" s="12">
        <v>1</v>
      </c>
      <c r="M46" s="12">
        <f t="shared" si="1"/>
        <v>1</v>
      </c>
      <c r="N46" s="12"/>
    </row>
    <row r="47" spans="4:13" ht="12.75">
      <c r="D47" s="14" t="s">
        <v>32</v>
      </c>
      <c r="E47" s="15">
        <f>AVERAGE(E22:E46)</f>
        <v>0.4479999999999999</v>
      </c>
      <c r="F47" s="15">
        <f>AVERAGE(F22:F46)</f>
        <v>0.4095238095238095</v>
      </c>
      <c r="G47">
        <f>G46-G21</f>
        <v>2.8999999999999986</v>
      </c>
      <c r="H47" t="s">
        <v>33</v>
      </c>
      <c r="J47" s="14" t="s">
        <v>34</v>
      </c>
      <c r="K47" s="16">
        <f>AVERAGE(K21:K46)</f>
        <v>1.9769230769230772</v>
      </c>
      <c r="L47" s="14" t="s">
        <v>35</v>
      </c>
      <c r="M47" s="17">
        <f>AVERAGE(M22:M46)</f>
        <v>1.2</v>
      </c>
    </row>
    <row r="48" spans="4:7" ht="12.75">
      <c r="D48" s="14" t="s">
        <v>36</v>
      </c>
      <c r="E48" s="18">
        <f>MAX(E22:E46)</f>
        <v>1.5</v>
      </c>
      <c r="F48" s="18">
        <f>MAX(F22:F46)</f>
        <v>0.96</v>
      </c>
      <c r="G48" s="18"/>
    </row>
    <row r="49" spans="4:7" ht="12.75">
      <c r="D49" s="14" t="s">
        <v>37</v>
      </c>
      <c r="E49" s="16">
        <f>COUNT(E22:E46)</f>
        <v>25</v>
      </c>
      <c r="F49" s="16"/>
      <c r="G49" s="1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pane ySplit="5" topLeftCell="A16" activePane="bottomLeft" state="frozen"/>
      <selection pane="topLeft" activeCell="A1" sqref="A1"/>
      <selection pane="bottomLeft" activeCell="F45" sqref="F45"/>
    </sheetView>
  </sheetViews>
  <sheetFormatPr defaultColWidth="9.140625" defaultRowHeight="12.75"/>
  <cols>
    <col min="2" max="2" width="11.57421875" style="0" customWidth="1"/>
    <col min="4" max="13" width="14.7109375" style="0" customWidth="1"/>
  </cols>
  <sheetData>
    <row r="1" ht="12.75">
      <c r="A1" t="s">
        <v>21</v>
      </c>
    </row>
    <row r="2" spans="5:6" ht="12.75">
      <c r="E2" s="14"/>
      <c r="F2" s="3" t="s">
        <v>57</v>
      </c>
    </row>
    <row r="3" spans="5:6" ht="12.75">
      <c r="E3" s="14"/>
      <c r="F3" s="3" t="s">
        <v>59</v>
      </c>
    </row>
    <row r="4" spans="5:6" ht="12.75">
      <c r="E4" s="14" t="s">
        <v>60</v>
      </c>
      <c r="F4" s="29" t="s">
        <v>60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61</v>
      </c>
      <c r="F5" s="6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586</v>
      </c>
      <c r="B6" s="9">
        <v>38808</v>
      </c>
      <c r="D6">
        <v>13</v>
      </c>
      <c r="G6">
        <v>13.2</v>
      </c>
      <c r="H6">
        <v>-0.6</v>
      </c>
      <c r="I6">
        <v>7.4</v>
      </c>
      <c r="J6">
        <v>-12</v>
      </c>
      <c r="K6">
        <v>-1.7</v>
      </c>
      <c r="L6">
        <v>45</v>
      </c>
    </row>
    <row r="7" spans="1:12" ht="12.75">
      <c r="A7">
        <v>586</v>
      </c>
      <c r="B7" s="9">
        <v>38809</v>
      </c>
      <c r="D7">
        <v>13.6</v>
      </c>
      <c r="G7">
        <v>13.4</v>
      </c>
      <c r="H7">
        <v>-3.2</v>
      </c>
      <c r="I7">
        <v>3.9</v>
      </c>
      <c r="J7">
        <v>-3.2</v>
      </c>
      <c r="K7">
        <v>-1</v>
      </c>
      <c r="L7">
        <v>-99.9</v>
      </c>
    </row>
    <row r="8" spans="1:12" ht="12.75">
      <c r="A8">
        <v>586</v>
      </c>
      <c r="B8" s="9">
        <v>38810</v>
      </c>
      <c r="D8">
        <v>13.5</v>
      </c>
      <c r="G8">
        <v>13.5</v>
      </c>
      <c r="H8">
        <v>-3.4</v>
      </c>
      <c r="I8">
        <v>6.6</v>
      </c>
      <c r="J8">
        <v>-11.6</v>
      </c>
      <c r="K8">
        <v>-1.5</v>
      </c>
      <c r="L8">
        <v>47</v>
      </c>
    </row>
    <row r="9" spans="1:12" ht="12.75">
      <c r="A9">
        <v>586</v>
      </c>
      <c r="B9" s="9">
        <v>38811</v>
      </c>
      <c r="D9">
        <v>13.5</v>
      </c>
      <c r="G9">
        <v>13.6</v>
      </c>
      <c r="H9">
        <v>0.9</v>
      </c>
      <c r="I9">
        <v>11.9</v>
      </c>
      <c r="J9">
        <v>-4.9</v>
      </c>
      <c r="K9">
        <v>2</v>
      </c>
      <c r="L9">
        <v>45</v>
      </c>
    </row>
    <row r="10" spans="1:12" ht="12.75">
      <c r="A10">
        <v>586</v>
      </c>
      <c r="B10" s="9">
        <v>38812</v>
      </c>
      <c r="D10">
        <v>13.4</v>
      </c>
      <c r="G10">
        <v>13.6</v>
      </c>
      <c r="H10">
        <v>3</v>
      </c>
      <c r="I10">
        <v>9.9</v>
      </c>
      <c r="J10">
        <v>0.1</v>
      </c>
      <c r="K10">
        <v>3.9</v>
      </c>
      <c r="L10">
        <v>43</v>
      </c>
    </row>
    <row r="11" spans="1:12" ht="12.75">
      <c r="A11">
        <v>586</v>
      </c>
      <c r="B11" s="9">
        <v>38813</v>
      </c>
      <c r="D11">
        <v>13.8</v>
      </c>
      <c r="G11">
        <v>13.7</v>
      </c>
      <c r="H11">
        <v>-5.5</v>
      </c>
      <c r="I11">
        <v>4.7</v>
      </c>
      <c r="J11">
        <v>-5.5</v>
      </c>
      <c r="K11">
        <v>0.1</v>
      </c>
      <c r="L11">
        <v>46</v>
      </c>
    </row>
    <row r="12" spans="1:12" ht="12.75">
      <c r="A12">
        <v>586</v>
      </c>
      <c r="B12" s="9">
        <v>38814</v>
      </c>
      <c r="D12">
        <v>14.4</v>
      </c>
      <c r="G12">
        <v>14</v>
      </c>
      <c r="H12">
        <v>-5.1</v>
      </c>
      <c r="I12">
        <v>-0.7</v>
      </c>
      <c r="J12">
        <v>-6.6</v>
      </c>
      <c r="K12">
        <v>-4.5</v>
      </c>
      <c r="L12">
        <v>-99.9</v>
      </c>
    </row>
    <row r="13" spans="1:12" ht="12.75">
      <c r="A13">
        <v>586</v>
      </c>
      <c r="B13" s="9">
        <v>38815</v>
      </c>
      <c r="D13">
        <v>14.4</v>
      </c>
      <c r="G13">
        <v>14.3</v>
      </c>
      <c r="H13">
        <v>-1.9</v>
      </c>
      <c r="I13">
        <v>9.2</v>
      </c>
      <c r="J13">
        <v>-5.8</v>
      </c>
      <c r="K13">
        <v>0.1</v>
      </c>
      <c r="L13">
        <v>47</v>
      </c>
    </row>
    <row r="14" spans="1:12" ht="12.75">
      <c r="A14" s="10">
        <v>586</v>
      </c>
      <c r="B14" s="11">
        <v>38816</v>
      </c>
      <c r="C14" s="10"/>
      <c r="D14" s="10">
        <v>14.4</v>
      </c>
      <c r="E14" s="10"/>
      <c r="F14" s="10"/>
      <c r="G14" s="10">
        <v>14.3</v>
      </c>
      <c r="H14" s="10">
        <v>-1.9</v>
      </c>
      <c r="I14" s="10">
        <v>11.3</v>
      </c>
      <c r="J14" s="10">
        <v>-4.6</v>
      </c>
      <c r="K14" s="10">
        <v>2.4</v>
      </c>
      <c r="L14" s="10">
        <v>45</v>
      </c>
    </row>
    <row r="15" spans="1:13" ht="12.75">
      <c r="A15">
        <v>586</v>
      </c>
      <c r="B15" s="9">
        <v>38817</v>
      </c>
      <c r="D15">
        <v>14.1</v>
      </c>
      <c r="E15">
        <f>D14-D15</f>
        <v>0.3000000000000007</v>
      </c>
      <c r="G15">
        <v>14.3</v>
      </c>
      <c r="H15">
        <v>-0.1</v>
      </c>
      <c r="I15">
        <v>12.7</v>
      </c>
      <c r="J15">
        <v>-4.4</v>
      </c>
      <c r="K15">
        <v>4.1</v>
      </c>
      <c r="L15">
        <v>44</v>
      </c>
      <c r="M15">
        <f>L14-L15</f>
        <v>1</v>
      </c>
    </row>
    <row r="16" spans="1:13" ht="12.75">
      <c r="A16">
        <v>586</v>
      </c>
      <c r="B16" s="9">
        <v>38818</v>
      </c>
      <c r="D16">
        <v>13.8</v>
      </c>
      <c r="E16">
        <f aca="true" t="shared" si="0" ref="E16:E43">D15-D16</f>
        <v>0.29999999999999893</v>
      </c>
      <c r="G16">
        <v>14.3</v>
      </c>
      <c r="H16">
        <v>0.9</v>
      </c>
      <c r="I16">
        <v>9.3</v>
      </c>
      <c r="J16">
        <v>-2.6</v>
      </c>
      <c r="K16">
        <v>3.3</v>
      </c>
      <c r="L16">
        <v>42</v>
      </c>
      <c r="M16">
        <f aca="true" t="shared" si="1" ref="M16:M43">L15-L16</f>
        <v>2</v>
      </c>
    </row>
    <row r="17" spans="1:13" ht="12.75">
      <c r="A17">
        <v>586</v>
      </c>
      <c r="B17" s="9">
        <v>38819</v>
      </c>
      <c r="D17">
        <v>13.7</v>
      </c>
      <c r="E17">
        <f t="shared" si="0"/>
        <v>0.10000000000000142</v>
      </c>
      <c r="G17">
        <v>14.3</v>
      </c>
      <c r="H17">
        <v>-0.9</v>
      </c>
      <c r="I17">
        <v>6.8</v>
      </c>
      <c r="J17">
        <v>-3.1</v>
      </c>
      <c r="K17">
        <v>1.1</v>
      </c>
      <c r="L17">
        <v>42</v>
      </c>
      <c r="M17">
        <f t="shared" si="1"/>
        <v>0</v>
      </c>
    </row>
    <row r="18" spans="1:13" ht="12.75">
      <c r="A18">
        <v>586</v>
      </c>
      <c r="B18" s="9">
        <v>38820</v>
      </c>
      <c r="D18">
        <v>13.5</v>
      </c>
      <c r="E18">
        <f t="shared" si="0"/>
        <v>0.1999999999999993</v>
      </c>
      <c r="G18">
        <v>14.3</v>
      </c>
      <c r="H18">
        <v>-0.8</v>
      </c>
      <c r="I18">
        <v>13</v>
      </c>
      <c r="J18">
        <v>-2.3</v>
      </c>
      <c r="K18">
        <v>4.6</v>
      </c>
      <c r="L18">
        <v>40</v>
      </c>
      <c r="M18">
        <f t="shared" si="1"/>
        <v>2</v>
      </c>
    </row>
    <row r="19" spans="1:13" ht="12.75">
      <c r="A19">
        <v>586</v>
      </c>
      <c r="B19" s="9">
        <v>38821</v>
      </c>
      <c r="D19">
        <v>13.2</v>
      </c>
      <c r="E19">
        <f t="shared" si="0"/>
        <v>0.3000000000000007</v>
      </c>
      <c r="F19">
        <f aca="true" t="shared" si="2" ref="F19:F43">+AVERAGE(E15:E19)</f>
        <v>0.2400000000000002</v>
      </c>
      <c r="G19">
        <v>14.3</v>
      </c>
      <c r="H19">
        <v>-0.6</v>
      </c>
      <c r="I19">
        <v>13.1</v>
      </c>
      <c r="J19">
        <v>-2.5</v>
      </c>
      <c r="K19">
        <v>5</v>
      </c>
      <c r="L19">
        <v>39</v>
      </c>
      <c r="M19">
        <f t="shared" si="1"/>
        <v>1</v>
      </c>
    </row>
    <row r="20" spans="1:13" ht="12.75">
      <c r="A20">
        <v>586</v>
      </c>
      <c r="B20" s="9">
        <v>38822</v>
      </c>
      <c r="D20">
        <v>13</v>
      </c>
      <c r="E20">
        <f t="shared" si="0"/>
        <v>0.1999999999999993</v>
      </c>
      <c r="F20">
        <f t="shared" si="2"/>
        <v>0.21999999999999992</v>
      </c>
      <c r="G20">
        <v>14.4</v>
      </c>
      <c r="H20">
        <v>1.3</v>
      </c>
      <c r="I20">
        <v>13.1</v>
      </c>
      <c r="J20">
        <v>-2.2</v>
      </c>
      <c r="K20">
        <v>5</v>
      </c>
      <c r="L20">
        <v>37</v>
      </c>
      <c r="M20">
        <f t="shared" si="1"/>
        <v>2</v>
      </c>
    </row>
    <row r="21" spans="1:13" ht="12.75">
      <c r="A21">
        <v>586</v>
      </c>
      <c r="B21" s="9">
        <v>38823</v>
      </c>
      <c r="D21">
        <v>13.2</v>
      </c>
      <c r="E21">
        <f t="shared" si="0"/>
        <v>-0.1999999999999993</v>
      </c>
      <c r="F21">
        <f t="shared" si="2"/>
        <v>0.12000000000000029</v>
      </c>
      <c r="G21">
        <v>14.5</v>
      </c>
      <c r="H21">
        <v>-2.6</v>
      </c>
      <c r="I21">
        <v>5.4</v>
      </c>
      <c r="J21">
        <v>-2.9</v>
      </c>
      <c r="K21">
        <v>-0.3</v>
      </c>
      <c r="L21">
        <v>39</v>
      </c>
      <c r="M21">
        <f t="shared" si="1"/>
        <v>-2</v>
      </c>
    </row>
    <row r="22" spans="1:13" ht="12.75">
      <c r="A22">
        <v>586</v>
      </c>
      <c r="B22" s="9">
        <v>38824</v>
      </c>
      <c r="D22">
        <v>13</v>
      </c>
      <c r="E22">
        <f t="shared" si="0"/>
        <v>0.1999999999999993</v>
      </c>
      <c r="F22">
        <f t="shared" si="2"/>
        <v>0.13999999999999985</v>
      </c>
      <c r="G22">
        <v>14.5</v>
      </c>
      <c r="H22">
        <v>-0.5</v>
      </c>
      <c r="I22">
        <v>11.1</v>
      </c>
      <c r="J22">
        <v>-5.1</v>
      </c>
      <c r="K22">
        <v>2.5</v>
      </c>
      <c r="L22">
        <v>38</v>
      </c>
      <c r="M22">
        <f t="shared" si="1"/>
        <v>1</v>
      </c>
    </row>
    <row r="23" spans="1:13" ht="12.75">
      <c r="A23">
        <v>586</v>
      </c>
      <c r="B23" s="9">
        <v>38825</v>
      </c>
      <c r="D23">
        <v>12.4</v>
      </c>
      <c r="E23">
        <f t="shared" si="0"/>
        <v>0.5999999999999996</v>
      </c>
      <c r="F23">
        <f t="shared" si="2"/>
        <v>0.21999999999999992</v>
      </c>
      <c r="G23">
        <v>14.5</v>
      </c>
      <c r="H23">
        <v>-5</v>
      </c>
      <c r="I23">
        <v>11</v>
      </c>
      <c r="J23">
        <v>-5</v>
      </c>
      <c r="K23">
        <v>3.2</v>
      </c>
      <c r="L23">
        <v>36</v>
      </c>
      <c r="M23">
        <f t="shared" si="1"/>
        <v>2</v>
      </c>
    </row>
    <row r="24" spans="1:13" ht="12.75">
      <c r="A24">
        <v>586</v>
      </c>
      <c r="B24" s="9">
        <v>38826</v>
      </c>
      <c r="D24">
        <v>12</v>
      </c>
      <c r="E24">
        <f t="shared" si="0"/>
        <v>0.40000000000000036</v>
      </c>
      <c r="F24">
        <f t="shared" si="2"/>
        <v>0.23999999999999985</v>
      </c>
      <c r="G24">
        <v>14.5</v>
      </c>
      <c r="H24">
        <v>-10.6</v>
      </c>
      <c r="I24">
        <v>2.2</v>
      </c>
      <c r="J24">
        <v>-10.8</v>
      </c>
      <c r="K24">
        <v>-4.6</v>
      </c>
      <c r="L24">
        <v>37</v>
      </c>
      <c r="M24">
        <f t="shared" si="1"/>
        <v>-1</v>
      </c>
    </row>
    <row r="25" spans="1:13" ht="12.75">
      <c r="A25">
        <v>586</v>
      </c>
      <c r="B25" s="9">
        <v>38827</v>
      </c>
      <c r="D25">
        <v>11.5</v>
      </c>
      <c r="E25">
        <f t="shared" si="0"/>
        <v>0.5</v>
      </c>
      <c r="F25">
        <f t="shared" si="2"/>
        <v>0.3</v>
      </c>
      <c r="G25">
        <v>14.5</v>
      </c>
      <c r="H25">
        <v>-5.9</v>
      </c>
      <c r="I25">
        <v>8</v>
      </c>
      <c r="J25">
        <v>-13.1</v>
      </c>
      <c r="K25">
        <v>-1.5</v>
      </c>
      <c r="L25">
        <v>35</v>
      </c>
      <c r="M25">
        <f t="shared" si="1"/>
        <v>2</v>
      </c>
    </row>
    <row r="26" spans="1:13" ht="12.75">
      <c r="A26">
        <v>586</v>
      </c>
      <c r="B26" s="9">
        <v>38828</v>
      </c>
      <c r="D26">
        <v>11</v>
      </c>
      <c r="E26">
        <f t="shared" si="0"/>
        <v>0.5</v>
      </c>
      <c r="F26">
        <f t="shared" si="2"/>
        <v>0.43999999999999984</v>
      </c>
      <c r="G26">
        <v>14.5</v>
      </c>
      <c r="H26">
        <v>-5.1</v>
      </c>
      <c r="I26">
        <v>10.1</v>
      </c>
      <c r="J26">
        <v>-8.4</v>
      </c>
      <c r="K26">
        <v>0.5</v>
      </c>
      <c r="L26">
        <v>33</v>
      </c>
      <c r="M26">
        <f t="shared" si="1"/>
        <v>2</v>
      </c>
    </row>
    <row r="27" spans="1:13" ht="12.75">
      <c r="A27">
        <v>586</v>
      </c>
      <c r="B27" s="9">
        <v>38829</v>
      </c>
      <c r="D27">
        <v>10.6</v>
      </c>
      <c r="E27">
        <f t="shared" si="0"/>
        <v>0.40000000000000036</v>
      </c>
      <c r="F27">
        <f t="shared" si="2"/>
        <v>0.4800000000000001</v>
      </c>
      <c r="G27">
        <v>14.6</v>
      </c>
      <c r="H27">
        <v>2.7</v>
      </c>
      <c r="I27">
        <v>13.7</v>
      </c>
      <c r="J27">
        <v>-8.1</v>
      </c>
      <c r="K27">
        <v>3.5</v>
      </c>
      <c r="L27">
        <v>31</v>
      </c>
      <c r="M27">
        <f t="shared" si="1"/>
        <v>2</v>
      </c>
    </row>
    <row r="28" spans="1:13" ht="12.75">
      <c r="A28">
        <v>586</v>
      </c>
      <c r="B28" s="9">
        <v>38830</v>
      </c>
      <c r="D28">
        <v>10</v>
      </c>
      <c r="E28">
        <f t="shared" si="0"/>
        <v>0.5999999999999996</v>
      </c>
      <c r="F28">
        <f t="shared" si="2"/>
        <v>0.4800000000000001</v>
      </c>
      <c r="G28">
        <v>14.6</v>
      </c>
      <c r="H28">
        <v>0.2</v>
      </c>
      <c r="I28">
        <v>14.3</v>
      </c>
      <c r="J28">
        <v>-1.7</v>
      </c>
      <c r="K28">
        <v>7</v>
      </c>
      <c r="L28">
        <v>29</v>
      </c>
      <c r="M28">
        <f t="shared" si="1"/>
        <v>2</v>
      </c>
    </row>
    <row r="29" spans="1:13" ht="12.75">
      <c r="A29">
        <v>586</v>
      </c>
      <c r="B29" s="9">
        <v>38831</v>
      </c>
      <c r="D29">
        <v>9.6</v>
      </c>
      <c r="E29">
        <f t="shared" si="0"/>
        <v>0.40000000000000036</v>
      </c>
      <c r="F29">
        <f t="shared" si="2"/>
        <v>0.4800000000000001</v>
      </c>
      <c r="G29">
        <v>14.6</v>
      </c>
      <c r="H29">
        <v>-1.6</v>
      </c>
      <c r="I29">
        <v>13.3</v>
      </c>
      <c r="J29">
        <v>-1.7</v>
      </c>
      <c r="K29">
        <v>5.5</v>
      </c>
      <c r="L29">
        <v>27</v>
      </c>
      <c r="M29">
        <f t="shared" si="1"/>
        <v>2</v>
      </c>
    </row>
    <row r="30" spans="1:13" ht="12.75">
      <c r="A30">
        <v>586</v>
      </c>
      <c r="B30" s="9">
        <v>38832</v>
      </c>
      <c r="D30">
        <v>9.5</v>
      </c>
      <c r="E30">
        <f t="shared" si="0"/>
        <v>0.09999999999999964</v>
      </c>
      <c r="F30">
        <f t="shared" si="2"/>
        <v>0.4</v>
      </c>
      <c r="G30">
        <v>14.6</v>
      </c>
      <c r="H30">
        <v>-7.8</v>
      </c>
      <c r="I30">
        <v>4.9</v>
      </c>
      <c r="J30">
        <v>-8.5</v>
      </c>
      <c r="K30">
        <v>-1.8</v>
      </c>
      <c r="L30">
        <v>26</v>
      </c>
      <c r="M30">
        <f t="shared" si="1"/>
        <v>1</v>
      </c>
    </row>
    <row r="31" spans="1:13" ht="12.75">
      <c r="A31">
        <v>586</v>
      </c>
      <c r="B31" s="9">
        <v>38833</v>
      </c>
      <c r="D31">
        <v>8.9</v>
      </c>
      <c r="E31">
        <f t="shared" si="0"/>
        <v>0.5999999999999996</v>
      </c>
      <c r="F31">
        <f t="shared" si="2"/>
        <v>0.41999999999999993</v>
      </c>
      <c r="G31">
        <v>14.6</v>
      </c>
      <c r="H31">
        <v>-2.4</v>
      </c>
      <c r="I31">
        <v>9.9</v>
      </c>
      <c r="J31">
        <v>-9.6</v>
      </c>
      <c r="K31">
        <v>0.8</v>
      </c>
      <c r="L31">
        <v>26</v>
      </c>
      <c r="M31">
        <f t="shared" si="1"/>
        <v>0</v>
      </c>
    </row>
    <row r="32" spans="1:13" ht="12.75">
      <c r="A32">
        <v>586</v>
      </c>
      <c r="B32" s="9">
        <v>38834</v>
      </c>
      <c r="D32">
        <v>7.7</v>
      </c>
      <c r="E32">
        <f t="shared" si="0"/>
        <v>1.2000000000000002</v>
      </c>
      <c r="F32">
        <f t="shared" si="2"/>
        <v>0.5799999999999998</v>
      </c>
      <c r="G32">
        <v>14.6</v>
      </c>
      <c r="H32">
        <v>-1.4</v>
      </c>
      <c r="I32">
        <v>12.7</v>
      </c>
      <c r="J32">
        <v>-4.3</v>
      </c>
      <c r="K32">
        <v>3.8</v>
      </c>
      <c r="L32">
        <v>23</v>
      </c>
      <c r="M32">
        <f t="shared" si="1"/>
        <v>3</v>
      </c>
    </row>
    <row r="33" spans="1:13" ht="12.75">
      <c r="A33">
        <v>586</v>
      </c>
      <c r="B33" s="9">
        <v>38835</v>
      </c>
      <c r="D33">
        <v>7.3</v>
      </c>
      <c r="E33">
        <f t="shared" si="0"/>
        <v>0.40000000000000036</v>
      </c>
      <c r="F33">
        <f t="shared" si="2"/>
        <v>0.54</v>
      </c>
      <c r="G33">
        <v>14.6</v>
      </c>
      <c r="H33">
        <v>1.7</v>
      </c>
      <c r="I33">
        <v>14.1</v>
      </c>
      <c r="J33">
        <v>-3.4</v>
      </c>
      <c r="K33">
        <v>5.4</v>
      </c>
      <c r="L33">
        <v>20</v>
      </c>
      <c r="M33">
        <f t="shared" si="1"/>
        <v>3</v>
      </c>
    </row>
    <row r="34" spans="1:13" ht="12.75">
      <c r="A34">
        <v>586</v>
      </c>
      <c r="B34" s="9">
        <v>38836</v>
      </c>
      <c r="D34">
        <v>6.7</v>
      </c>
      <c r="E34">
        <f t="shared" si="0"/>
        <v>0.5999999999999996</v>
      </c>
      <c r="F34">
        <f t="shared" si="2"/>
        <v>0.5799999999999998</v>
      </c>
      <c r="G34">
        <v>14.6</v>
      </c>
      <c r="H34">
        <v>-1.1</v>
      </c>
      <c r="I34">
        <v>9.7</v>
      </c>
      <c r="J34">
        <v>-1.1</v>
      </c>
      <c r="K34">
        <v>3.7</v>
      </c>
      <c r="L34">
        <v>20</v>
      </c>
      <c r="M34">
        <f t="shared" si="1"/>
        <v>0</v>
      </c>
    </row>
    <row r="35" spans="1:13" ht="12.75">
      <c r="A35">
        <v>586</v>
      </c>
      <c r="B35" s="9">
        <v>38837</v>
      </c>
      <c r="D35">
        <v>6.1</v>
      </c>
      <c r="E35">
        <f t="shared" si="0"/>
        <v>0.6000000000000005</v>
      </c>
      <c r="F35">
        <f t="shared" si="2"/>
        <v>0.68</v>
      </c>
      <c r="G35">
        <v>14.6</v>
      </c>
      <c r="H35">
        <v>-2.2</v>
      </c>
      <c r="I35">
        <v>8.1</v>
      </c>
      <c r="J35">
        <v>-3.5</v>
      </c>
      <c r="K35">
        <v>2.1</v>
      </c>
      <c r="L35">
        <v>18</v>
      </c>
      <c r="M35">
        <f t="shared" si="1"/>
        <v>2</v>
      </c>
    </row>
    <row r="36" spans="1:13" ht="12.75">
      <c r="A36">
        <v>586</v>
      </c>
      <c r="B36" s="9">
        <v>38838</v>
      </c>
      <c r="D36">
        <v>5.4</v>
      </c>
      <c r="E36">
        <f t="shared" si="0"/>
        <v>0.6999999999999993</v>
      </c>
      <c r="F36">
        <f t="shared" si="2"/>
        <v>0.7</v>
      </c>
      <c r="G36">
        <v>14.6</v>
      </c>
      <c r="H36">
        <v>0.4</v>
      </c>
      <c r="I36">
        <v>11</v>
      </c>
      <c r="J36">
        <v>-4.8</v>
      </c>
      <c r="K36">
        <v>3.8</v>
      </c>
      <c r="L36">
        <v>16</v>
      </c>
      <c r="M36">
        <f t="shared" si="1"/>
        <v>2</v>
      </c>
    </row>
    <row r="37" spans="1:13" ht="12.75">
      <c r="A37">
        <v>586</v>
      </c>
      <c r="B37" s="9">
        <v>38839</v>
      </c>
      <c r="D37">
        <v>4.3</v>
      </c>
      <c r="E37">
        <f t="shared" si="0"/>
        <v>1.1000000000000005</v>
      </c>
      <c r="F37">
        <f t="shared" si="2"/>
        <v>0.68</v>
      </c>
      <c r="G37">
        <v>14.6</v>
      </c>
      <c r="H37">
        <v>0.2</v>
      </c>
      <c r="I37">
        <v>12.5</v>
      </c>
      <c r="J37">
        <v>-2.3</v>
      </c>
      <c r="K37">
        <v>4.7</v>
      </c>
      <c r="L37">
        <v>13</v>
      </c>
      <c r="M37">
        <f t="shared" si="1"/>
        <v>3</v>
      </c>
    </row>
    <row r="38" spans="1:13" ht="12.75">
      <c r="A38">
        <v>586</v>
      </c>
      <c r="B38" s="9">
        <v>38840</v>
      </c>
      <c r="D38">
        <v>3.7</v>
      </c>
      <c r="E38">
        <f t="shared" si="0"/>
        <v>0.5999999999999996</v>
      </c>
      <c r="F38">
        <f t="shared" si="2"/>
        <v>0.72</v>
      </c>
      <c r="G38">
        <v>14.6</v>
      </c>
      <c r="H38">
        <v>-1.3</v>
      </c>
      <c r="I38">
        <v>12.4</v>
      </c>
      <c r="J38">
        <v>-1.3</v>
      </c>
      <c r="K38">
        <v>4.1</v>
      </c>
      <c r="L38">
        <v>10</v>
      </c>
      <c r="M38">
        <f t="shared" si="1"/>
        <v>3</v>
      </c>
    </row>
    <row r="39" spans="1:13" ht="12.75">
      <c r="A39">
        <v>586</v>
      </c>
      <c r="B39" s="9">
        <v>38841</v>
      </c>
      <c r="D39">
        <v>2.8</v>
      </c>
      <c r="E39">
        <f t="shared" si="0"/>
        <v>0.9000000000000004</v>
      </c>
      <c r="F39">
        <f t="shared" si="2"/>
        <v>0.78</v>
      </c>
      <c r="G39">
        <v>14.7</v>
      </c>
      <c r="H39">
        <v>0.1</v>
      </c>
      <c r="I39">
        <v>12.5</v>
      </c>
      <c r="J39">
        <v>-2.7</v>
      </c>
      <c r="K39">
        <v>5.3</v>
      </c>
      <c r="L39">
        <v>8</v>
      </c>
      <c r="M39">
        <f t="shared" si="1"/>
        <v>2</v>
      </c>
    </row>
    <row r="40" spans="1:13" ht="12.75">
      <c r="A40">
        <v>586</v>
      </c>
      <c r="B40" s="9">
        <v>38842</v>
      </c>
      <c r="D40">
        <v>1.9</v>
      </c>
      <c r="E40">
        <f t="shared" si="0"/>
        <v>0.8999999999999999</v>
      </c>
      <c r="F40">
        <f t="shared" si="2"/>
        <v>0.8399999999999999</v>
      </c>
      <c r="G40">
        <v>14.7</v>
      </c>
      <c r="H40">
        <v>4</v>
      </c>
      <c r="I40">
        <v>11.9</v>
      </c>
      <c r="J40">
        <v>-0.1</v>
      </c>
      <c r="K40">
        <v>6.3</v>
      </c>
      <c r="L40">
        <v>5</v>
      </c>
      <c r="M40">
        <f t="shared" si="1"/>
        <v>3</v>
      </c>
    </row>
    <row r="41" spans="1:13" ht="12.75">
      <c r="A41">
        <v>586</v>
      </c>
      <c r="B41" s="9">
        <v>38843</v>
      </c>
      <c r="D41">
        <v>1.5</v>
      </c>
      <c r="E41">
        <f t="shared" si="0"/>
        <v>0.3999999999999999</v>
      </c>
      <c r="F41">
        <f t="shared" si="2"/>
        <v>0.78</v>
      </c>
      <c r="G41">
        <v>14.7</v>
      </c>
      <c r="H41">
        <v>-2.1</v>
      </c>
      <c r="I41">
        <v>9</v>
      </c>
      <c r="J41">
        <v>-2.1</v>
      </c>
      <c r="K41">
        <v>3.4</v>
      </c>
      <c r="L41">
        <v>3</v>
      </c>
      <c r="M41">
        <f t="shared" si="1"/>
        <v>2</v>
      </c>
    </row>
    <row r="42" spans="1:13" ht="12.75">
      <c r="A42">
        <v>586</v>
      </c>
      <c r="B42" s="9">
        <v>38844</v>
      </c>
      <c r="D42">
        <v>0.6</v>
      </c>
      <c r="E42">
        <f t="shared" si="0"/>
        <v>0.9</v>
      </c>
      <c r="F42">
        <f t="shared" si="2"/>
        <v>0.74</v>
      </c>
      <c r="G42">
        <v>14.8</v>
      </c>
      <c r="H42">
        <v>-1</v>
      </c>
      <c r="I42">
        <v>10.7</v>
      </c>
      <c r="J42">
        <v>-4.6</v>
      </c>
      <c r="K42">
        <v>2.9</v>
      </c>
      <c r="L42">
        <v>2</v>
      </c>
      <c r="M42">
        <f t="shared" si="1"/>
        <v>1</v>
      </c>
    </row>
    <row r="43" spans="1:13" ht="12.75">
      <c r="A43" s="12">
        <v>586</v>
      </c>
      <c r="B43" s="13">
        <v>38845</v>
      </c>
      <c r="C43" s="12"/>
      <c r="D43" s="12">
        <v>0</v>
      </c>
      <c r="E43" s="12">
        <f t="shared" si="0"/>
        <v>0.6</v>
      </c>
      <c r="F43" s="12">
        <f t="shared" si="2"/>
        <v>0.74</v>
      </c>
      <c r="G43" s="12">
        <v>14.8</v>
      </c>
      <c r="H43" s="12">
        <v>-0.2</v>
      </c>
      <c r="I43" s="12">
        <v>11</v>
      </c>
      <c r="J43" s="12">
        <v>-3.8</v>
      </c>
      <c r="K43" s="12">
        <v>3.5</v>
      </c>
      <c r="L43" s="12">
        <v>0</v>
      </c>
      <c r="M43" s="12">
        <f t="shared" si="1"/>
        <v>2</v>
      </c>
    </row>
    <row r="44" spans="4:13" ht="12.75">
      <c r="D44" s="14" t="s">
        <v>32</v>
      </c>
      <c r="E44" s="15">
        <f>AVERAGE(E15:E43)</f>
        <v>0.4965517241379311</v>
      </c>
      <c r="F44" s="15">
        <f>AVERAGE(F15:F43)</f>
        <v>0.5015999999999999</v>
      </c>
      <c r="G44">
        <f>G43-G14</f>
        <v>0.5</v>
      </c>
      <c r="H44" t="s">
        <v>33</v>
      </c>
      <c r="J44" s="14" t="s">
        <v>34</v>
      </c>
      <c r="K44" s="16">
        <f>AVERAGE(K14:K43)</f>
        <v>2.9766666666666666</v>
      </c>
      <c r="L44" s="14" t="s">
        <v>35</v>
      </c>
      <c r="M44" s="17">
        <f>AVERAGE(M15:M43)</f>
        <v>1.5517241379310345</v>
      </c>
    </row>
    <row r="45" spans="4:7" ht="12.75">
      <c r="D45" s="14" t="s">
        <v>36</v>
      </c>
      <c r="E45" s="18">
        <f>MAX(E15:E43)</f>
        <v>1.2000000000000002</v>
      </c>
      <c r="F45" s="18">
        <f>MAX(F15:F43)</f>
        <v>0.8399999999999999</v>
      </c>
      <c r="G45" s="18"/>
    </row>
    <row r="46" spans="4:7" ht="12.75">
      <c r="D46" s="14" t="s">
        <v>37</v>
      </c>
      <c r="E46" s="16">
        <f>COUNT(E15:E43)</f>
        <v>29</v>
      </c>
      <c r="F46" s="16"/>
      <c r="G46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61" sqref="M61"/>
    </sheetView>
  </sheetViews>
  <sheetFormatPr defaultColWidth="9.140625" defaultRowHeight="12.75"/>
  <cols>
    <col min="2" max="2" width="10.57421875" style="0" customWidth="1"/>
  </cols>
  <sheetData>
    <row r="1" ht="12.75">
      <c r="A1" t="s">
        <v>68</v>
      </c>
    </row>
    <row r="2" spans="5:6" ht="12.75">
      <c r="E2" s="14"/>
      <c r="F2" s="3" t="s">
        <v>57</v>
      </c>
    </row>
    <row r="3" spans="4:6" ht="12.75">
      <c r="D3">
        <f>+MAX(D6:D72)</f>
        <v>8.4</v>
      </c>
      <c r="E3" s="14"/>
      <c r="F3" s="3" t="s">
        <v>59</v>
      </c>
    </row>
    <row r="4" spans="5:6" ht="12.75">
      <c r="E4" s="14" t="s">
        <v>60</v>
      </c>
      <c r="F4" s="29" t="s">
        <v>60</v>
      </c>
    </row>
    <row r="5" spans="1:12" ht="12.75">
      <c r="A5" t="s">
        <v>22</v>
      </c>
      <c r="B5" t="s">
        <v>3</v>
      </c>
      <c r="C5" t="s">
        <v>53</v>
      </c>
      <c r="D5" t="s">
        <v>24</v>
      </c>
      <c r="E5" s="33" t="s">
        <v>61</v>
      </c>
      <c r="F5" s="6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4" ht="15">
      <c r="A6">
        <v>586</v>
      </c>
      <c r="B6" s="58">
        <v>43160</v>
      </c>
      <c r="D6">
        <v>7.3</v>
      </c>
      <c r="G6">
        <v>5.9</v>
      </c>
      <c r="H6">
        <v>-15.5</v>
      </c>
      <c r="I6">
        <v>4.9</v>
      </c>
      <c r="J6">
        <v>-15.5</v>
      </c>
      <c r="K6">
        <v>-5.1</v>
      </c>
      <c r="L6">
        <v>27</v>
      </c>
      <c r="N6" s="57"/>
    </row>
    <row r="7" spans="1:14" ht="15">
      <c r="A7">
        <v>586</v>
      </c>
      <c r="B7" s="58">
        <v>43161</v>
      </c>
      <c r="D7">
        <v>7.3</v>
      </c>
      <c r="G7">
        <v>5.9</v>
      </c>
      <c r="H7">
        <v>-5.9</v>
      </c>
      <c r="I7">
        <v>7.2</v>
      </c>
      <c r="J7">
        <v>-6.9</v>
      </c>
      <c r="K7">
        <v>-0.4</v>
      </c>
      <c r="L7">
        <v>26</v>
      </c>
      <c r="N7" s="58"/>
    </row>
    <row r="8" spans="1:14" ht="15">
      <c r="A8">
        <v>586</v>
      </c>
      <c r="B8" s="58">
        <v>43162</v>
      </c>
      <c r="D8">
        <v>7.3</v>
      </c>
      <c r="G8">
        <v>5.9</v>
      </c>
      <c r="H8">
        <v>-3</v>
      </c>
      <c r="I8">
        <v>8.5</v>
      </c>
      <c r="J8">
        <v>-6.4</v>
      </c>
      <c r="K8">
        <v>0.5</v>
      </c>
      <c r="L8">
        <v>25</v>
      </c>
      <c r="N8" s="58"/>
    </row>
    <row r="9" spans="1:14" ht="15">
      <c r="A9">
        <v>586</v>
      </c>
      <c r="B9" s="58">
        <v>43163</v>
      </c>
      <c r="D9">
        <v>7.3</v>
      </c>
      <c r="G9">
        <v>5.9</v>
      </c>
      <c r="H9">
        <v>0.2</v>
      </c>
      <c r="I9">
        <v>2.8</v>
      </c>
      <c r="J9">
        <v>-17.3</v>
      </c>
      <c r="K9">
        <v>-5.1</v>
      </c>
      <c r="L9">
        <v>25</v>
      </c>
      <c r="N9" s="58"/>
    </row>
    <row r="10" spans="1:14" ht="15">
      <c r="A10">
        <v>586</v>
      </c>
      <c r="B10" s="58">
        <v>43164</v>
      </c>
      <c r="D10">
        <v>7.3</v>
      </c>
      <c r="G10">
        <v>5.9</v>
      </c>
      <c r="H10">
        <v>-16.6</v>
      </c>
      <c r="I10">
        <v>-1.5</v>
      </c>
      <c r="J10">
        <v>-18.9</v>
      </c>
      <c r="K10">
        <v>-11.3</v>
      </c>
      <c r="L10">
        <v>25</v>
      </c>
      <c r="N10" s="58"/>
    </row>
    <row r="11" spans="1:14" ht="15">
      <c r="A11">
        <v>586</v>
      </c>
      <c r="B11" s="58">
        <v>43165</v>
      </c>
      <c r="D11">
        <v>7.3</v>
      </c>
      <c r="G11">
        <v>5.9</v>
      </c>
      <c r="H11">
        <v>-14.1</v>
      </c>
      <c r="I11">
        <v>3.9</v>
      </c>
      <c r="J11">
        <v>-15.2</v>
      </c>
      <c r="K11">
        <v>-6.5</v>
      </c>
      <c r="L11">
        <v>25</v>
      </c>
      <c r="N11" s="58"/>
    </row>
    <row r="12" spans="1:14" ht="15">
      <c r="A12">
        <v>586</v>
      </c>
      <c r="B12" s="58">
        <v>43166</v>
      </c>
      <c r="D12">
        <v>7.3</v>
      </c>
      <c r="G12">
        <v>5.9</v>
      </c>
      <c r="H12">
        <v>-12.4</v>
      </c>
      <c r="I12">
        <v>6.7</v>
      </c>
      <c r="J12">
        <v>-15.2</v>
      </c>
      <c r="K12">
        <v>-3.5</v>
      </c>
      <c r="L12">
        <v>25</v>
      </c>
      <c r="N12" s="58"/>
    </row>
    <row r="13" spans="1:14" ht="15">
      <c r="A13">
        <v>586</v>
      </c>
      <c r="B13" s="58">
        <v>43167</v>
      </c>
      <c r="D13">
        <v>7.3</v>
      </c>
      <c r="G13">
        <v>5.9</v>
      </c>
      <c r="H13">
        <v>-4</v>
      </c>
      <c r="I13">
        <v>7.5</v>
      </c>
      <c r="J13">
        <v>-7.8</v>
      </c>
      <c r="K13">
        <v>0</v>
      </c>
      <c r="L13">
        <v>24</v>
      </c>
      <c r="N13" s="58"/>
    </row>
    <row r="14" spans="1:14" ht="15">
      <c r="A14">
        <v>586</v>
      </c>
      <c r="B14" s="58">
        <v>43168</v>
      </c>
      <c r="D14">
        <v>7.3</v>
      </c>
      <c r="G14">
        <v>5.9</v>
      </c>
      <c r="H14">
        <v>-7.8</v>
      </c>
      <c r="I14">
        <v>8.2</v>
      </c>
      <c r="J14">
        <v>-9.1</v>
      </c>
      <c r="K14">
        <v>-1.2</v>
      </c>
      <c r="L14">
        <v>23</v>
      </c>
      <c r="N14" s="58"/>
    </row>
    <row r="15" spans="1:14" ht="15">
      <c r="A15">
        <v>586</v>
      </c>
      <c r="B15" s="58">
        <v>43169</v>
      </c>
      <c r="D15">
        <v>7.3</v>
      </c>
      <c r="G15">
        <v>5.9</v>
      </c>
      <c r="H15">
        <v>-3.2</v>
      </c>
      <c r="I15">
        <v>7.2</v>
      </c>
      <c r="J15">
        <v>-5.2</v>
      </c>
      <c r="K15">
        <v>-0.1</v>
      </c>
      <c r="L15">
        <v>22</v>
      </c>
      <c r="N15" s="58"/>
    </row>
    <row r="16" spans="1:14" ht="15">
      <c r="A16">
        <v>586</v>
      </c>
      <c r="B16" s="58">
        <v>43170</v>
      </c>
      <c r="D16">
        <v>7.3</v>
      </c>
      <c r="G16">
        <v>5.9</v>
      </c>
      <c r="H16">
        <v>-4.4</v>
      </c>
      <c r="I16">
        <v>7.3</v>
      </c>
      <c r="J16">
        <v>-4.9</v>
      </c>
      <c r="K16">
        <v>-0.2</v>
      </c>
      <c r="L16">
        <v>22</v>
      </c>
      <c r="N16" s="58"/>
    </row>
    <row r="17" spans="1:14" ht="15">
      <c r="A17">
        <v>586</v>
      </c>
      <c r="B17" s="58">
        <v>43171</v>
      </c>
      <c r="D17">
        <v>7.3</v>
      </c>
      <c r="G17">
        <v>5.9</v>
      </c>
      <c r="H17">
        <v>-4.7</v>
      </c>
      <c r="I17">
        <v>8.1</v>
      </c>
      <c r="J17">
        <v>-7.4</v>
      </c>
      <c r="K17">
        <v>-0.6</v>
      </c>
      <c r="L17">
        <v>21</v>
      </c>
      <c r="N17" s="58"/>
    </row>
    <row r="18" spans="1:14" ht="15">
      <c r="A18">
        <v>586</v>
      </c>
      <c r="B18" s="58">
        <v>43172</v>
      </c>
      <c r="D18">
        <v>7.3</v>
      </c>
      <c r="G18">
        <v>5.9</v>
      </c>
      <c r="H18">
        <v>-5.7</v>
      </c>
      <c r="I18">
        <v>9.8</v>
      </c>
      <c r="J18">
        <v>-8.6</v>
      </c>
      <c r="K18">
        <v>0</v>
      </c>
      <c r="L18">
        <v>21</v>
      </c>
      <c r="N18" s="58"/>
    </row>
    <row r="19" spans="1:14" ht="15">
      <c r="A19">
        <v>586</v>
      </c>
      <c r="B19" s="58">
        <v>43173</v>
      </c>
      <c r="D19">
        <v>7.2</v>
      </c>
      <c r="G19">
        <v>6</v>
      </c>
      <c r="H19">
        <v>-1.2</v>
      </c>
      <c r="I19">
        <v>11</v>
      </c>
      <c r="J19">
        <v>-1.3</v>
      </c>
      <c r="K19">
        <v>3.9</v>
      </c>
      <c r="L19">
        <v>19</v>
      </c>
      <c r="N19" s="58"/>
    </row>
    <row r="20" spans="1:14" ht="15">
      <c r="A20">
        <v>586</v>
      </c>
      <c r="B20" s="58">
        <v>43174</v>
      </c>
      <c r="D20" s="24">
        <v>7.1</v>
      </c>
      <c r="G20" s="24">
        <v>6</v>
      </c>
      <c r="H20" s="24">
        <v>2.7</v>
      </c>
      <c r="I20" s="24">
        <v>3.8</v>
      </c>
      <c r="J20" s="24">
        <v>-5.8</v>
      </c>
      <c r="K20" s="24">
        <v>-1.9</v>
      </c>
      <c r="L20" s="24">
        <v>17</v>
      </c>
      <c r="N20" s="58"/>
    </row>
    <row r="21" spans="1:14" s="24" customFormat="1" ht="15">
      <c r="A21" s="24">
        <v>586</v>
      </c>
      <c r="B21" s="65">
        <v>43175</v>
      </c>
      <c r="D21">
        <v>7.3</v>
      </c>
      <c r="G21">
        <v>6.2</v>
      </c>
      <c r="H21">
        <v>-5.8</v>
      </c>
      <c r="I21">
        <v>3.2</v>
      </c>
      <c r="J21">
        <v>-8.5</v>
      </c>
      <c r="K21">
        <v>-3.6</v>
      </c>
      <c r="L21">
        <v>22</v>
      </c>
      <c r="N21" s="58"/>
    </row>
    <row r="22" spans="1:14" ht="15">
      <c r="A22">
        <v>586</v>
      </c>
      <c r="B22" s="58">
        <v>43176</v>
      </c>
      <c r="D22">
        <v>7.4</v>
      </c>
      <c r="G22">
        <v>6.3</v>
      </c>
      <c r="H22">
        <v>-4.2</v>
      </c>
      <c r="I22">
        <v>5.5</v>
      </c>
      <c r="J22">
        <v>-6.5</v>
      </c>
      <c r="K22">
        <v>-1.2</v>
      </c>
      <c r="L22">
        <v>19</v>
      </c>
      <c r="N22" s="58"/>
    </row>
    <row r="23" spans="1:14" ht="15">
      <c r="A23">
        <v>586</v>
      </c>
      <c r="B23" s="58">
        <v>43177</v>
      </c>
      <c r="D23">
        <v>7.5</v>
      </c>
      <c r="G23">
        <v>6.4</v>
      </c>
      <c r="H23">
        <v>-1.6</v>
      </c>
      <c r="I23">
        <v>-1.3</v>
      </c>
      <c r="J23">
        <v>-9.4</v>
      </c>
      <c r="K23">
        <v>-5.5</v>
      </c>
      <c r="L23">
        <v>19</v>
      </c>
      <c r="N23" s="58"/>
    </row>
    <row r="24" spans="1:14" ht="15">
      <c r="A24">
        <v>586</v>
      </c>
      <c r="B24" s="58">
        <v>43178</v>
      </c>
      <c r="D24">
        <v>7.8</v>
      </c>
      <c r="G24">
        <v>6.6</v>
      </c>
      <c r="H24">
        <v>-9.4</v>
      </c>
      <c r="I24">
        <v>0.5</v>
      </c>
      <c r="J24">
        <v>-16.1</v>
      </c>
      <c r="K24">
        <v>-7.9</v>
      </c>
      <c r="L24">
        <v>25</v>
      </c>
      <c r="N24" s="58"/>
    </row>
    <row r="25" spans="1:14" ht="15">
      <c r="A25">
        <v>586</v>
      </c>
      <c r="B25" s="58">
        <v>43179</v>
      </c>
      <c r="D25">
        <v>8</v>
      </c>
      <c r="G25">
        <v>6.7</v>
      </c>
      <c r="H25">
        <v>-15.8</v>
      </c>
      <c r="I25">
        <v>4.1</v>
      </c>
      <c r="J25">
        <v>-17.3</v>
      </c>
      <c r="K25">
        <v>-6.7</v>
      </c>
      <c r="L25">
        <v>22</v>
      </c>
      <c r="N25" s="58"/>
    </row>
    <row r="26" spans="1:14" ht="15">
      <c r="A26">
        <v>586</v>
      </c>
      <c r="B26" s="58">
        <v>43180</v>
      </c>
      <c r="D26">
        <v>8.1</v>
      </c>
      <c r="G26">
        <v>6.8</v>
      </c>
      <c r="H26">
        <v>-11.5</v>
      </c>
      <c r="I26">
        <v>4.9</v>
      </c>
      <c r="J26">
        <v>-11.6</v>
      </c>
      <c r="K26">
        <v>-2.3</v>
      </c>
      <c r="L26">
        <v>22</v>
      </c>
      <c r="N26" s="58"/>
    </row>
    <row r="27" spans="1:14" ht="15">
      <c r="A27">
        <v>586</v>
      </c>
      <c r="B27" s="58">
        <v>43181</v>
      </c>
      <c r="D27">
        <v>8.1</v>
      </c>
      <c r="G27">
        <v>6.8</v>
      </c>
      <c r="H27">
        <v>-5.5</v>
      </c>
      <c r="I27">
        <v>9.5</v>
      </c>
      <c r="J27">
        <v>-5.4</v>
      </c>
      <c r="K27">
        <v>2.8</v>
      </c>
      <c r="L27">
        <v>21</v>
      </c>
      <c r="N27" s="58"/>
    </row>
    <row r="28" spans="1:14" ht="15">
      <c r="A28">
        <v>586</v>
      </c>
      <c r="B28" s="58">
        <v>43182</v>
      </c>
      <c r="D28">
        <v>8.1</v>
      </c>
      <c r="G28">
        <v>6.8</v>
      </c>
      <c r="H28">
        <v>1.9</v>
      </c>
      <c r="I28">
        <v>4.3</v>
      </c>
      <c r="J28">
        <v>-7.2</v>
      </c>
      <c r="K28">
        <v>0.2</v>
      </c>
      <c r="L28">
        <v>20</v>
      </c>
      <c r="N28" s="58"/>
    </row>
    <row r="29" spans="1:14" ht="15">
      <c r="A29">
        <v>586</v>
      </c>
      <c r="B29" s="58">
        <v>43183</v>
      </c>
      <c r="D29">
        <v>8.4</v>
      </c>
      <c r="G29">
        <v>6.9</v>
      </c>
      <c r="H29">
        <v>-6.7</v>
      </c>
      <c r="I29">
        <v>8.2</v>
      </c>
      <c r="J29">
        <v>-8.8</v>
      </c>
      <c r="K29">
        <v>0.8</v>
      </c>
      <c r="L29">
        <v>23</v>
      </c>
      <c r="N29" s="58"/>
    </row>
    <row r="30" spans="1:14" ht="15">
      <c r="A30">
        <v>586</v>
      </c>
      <c r="B30" s="58">
        <v>43184</v>
      </c>
      <c r="D30">
        <v>8.4</v>
      </c>
      <c r="G30">
        <v>6.9</v>
      </c>
      <c r="H30">
        <v>0.9</v>
      </c>
      <c r="I30">
        <v>7.8</v>
      </c>
      <c r="J30">
        <v>-5.2</v>
      </c>
      <c r="K30">
        <v>1.8</v>
      </c>
      <c r="L30">
        <v>21</v>
      </c>
      <c r="N30" s="58"/>
    </row>
    <row r="31" spans="1:14" ht="15">
      <c r="A31">
        <v>586</v>
      </c>
      <c r="B31" s="58">
        <v>43185</v>
      </c>
      <c r="D31">
        <v>8.4</v>
      </c>
      <c r="G31">
        <v>6.9</v>
      </c>
      <c r="H31">
        <v>-0.6</v>
      </c>
      <c r="I31">
        <v>5.7</v>
      </c>
      <c r="J31">
        <v>-8.8</v>
      </c>
      <c r="K31">
        <v>-1.4</v>
      </c>
      <c r="L31">
        <v>20</v>
      </c>
      <c r="N31" s="58"/>
    </row>
    <row r="32" spans="1:14" ht="15">
      <c r="A32">
        <v>586</v>
      </c>
      <c r="B32" s="58">
        <v>43186</v>
      </c>
      <c r="D32">
        <v>8.4</v>
      </c>
      <c r="G32">
        <v>6.9</v>
      </c>
      <c r="H32">
        <v>-7</v>
      </c>
      <c r="I32">
        <v>6.1</v>
      </c>
      <c r="J32">
        <v>-10.6</v>
      </c>
      <c r="K32">
        <v>-2.9</v>
      </c>
      <c r="L32">
        <v>19</v>
      </c>
      <c r="N32" s="58"/>
    </row>
    <row r="33" spans="1:14" ht="15">
      <c r="A33">
        <v>586</v>
      </c>
      <c r="B33" s="58">
        <v>43187</v>
      </c>
      <c r="D33">
        <v>8.4</v>
      </c>
      <c r="G33">
        <v>6.9</v>
      </c>
      <c r="H33">
        <v>-4.6</v>
      </c>
      <c r="I33">
        <v>6.1</v>
      </c>
      <c r="J33">
        <v>-5.2</v>
      </c>
      <c r="K33">
        <v>-0.4</v>
      </c>
      <c r="L33">
        <v>19</v>
      </c>
      <c r="N33" s="58"/>
    </row>
    <row r="34" spans="1:14" ht="15">
      <c r="A34">
        <v>586</v>
      </c>
      <c r="B34" s="58">
        <v>43188</v>
      </c>
      <c r="D34" s="24">
        <v>8.4</v>
      </c>
      <c r="G34" s="24">
        <v>6.9</v>
      </c>
      <c r="H34" s="24">
        <v>-3</v>
      </c>
      <c r="I34" s="24">
        <v>6.9</v>
      </c>
      <c r="J34" s="24">
        <v>-7.7</v>
      </c>
      <c r="K34" s="24">
        <v>-1.1</v>
      </c>
      <c r="L34" s="24">
        <v>19</v>
      </c>
      <c r="N34" s="58"/>
    </row>
    <row r="35" spans="1:14" s="36" customFormat="1" ht="15">
      <c r="A35" s="36">
        <v>586</v>
      </c>
      <c r="B35" s="66">
        <v>43189</v>
      </c>
      <c r="D35" s="36">
        <v>8.4</v>
      </c>
      <c r="G35" s="36">
        <v>6.9</v>
      </c>
      <c r="H35" s="36">
        <v>-7.2</v>
      </c>
      <c r="I35" s="36">
        <v>9.2</v>
      </c>
      <c r="J35" s="36">
        <v>-10.3</v>
      </c>
      <c r="K35" s="36">
        <v>0.1</v>
      </c>
      <c r="L35" s="36">
        <v>19</v>
      </c>
      <c r="N35" s="66"/>
    </row>
    <row r="36" spans="1:14" ht="15">
      <c r="A36">
        <v>586</v>
      </c>
      <c r="B36" s="58">
        <v>43190</v>
      </c>
      <c r="D36">
        <v>8.3</v>
      </c>
      <c r="E36">
        <f>+D35-D36</f>
        <v>0.09999999999999964</v>
      </c>
      <c r="G36">
        <v>6.9</v>
      </c>
      <c r="H36">
        <v>-2</v>
      </c>
      <c r="I36">
        <v>11.5</v>
      </c>
      <c r="J36">
        <v>-4.4</v>
      </c>
      <c r="K36">
        <v>3.6</v>
      </c>
      <c r="L36">
        <v>19</v>
      </c>
      <c r="N36" s="58"/>
    </row>
    <row r="37" spans="1:14" ht="15">
      <c r="A37">
        <v>586</v>
      </c>
      <c r="B37" s="58">
        <v>43191</v>
      </c>
      <c r="D37">
        <v>8</v>
      </c>
      <c r="E37">
        <f aca="true" t="shared" si="0" ref="E37:E72">+D36-D37</f>
        <v>0.3000000000000007</v>
      </c>
      <c r="G37">
        <v>6.9</v>
      </c>
      <c r="H37">
        <v>-0.7</v>
      </c>
      <c r="I37">
        <v>10.8</v>
      </c>
      <c r="J37">
        <v>-1.1</v>
      </c>
      <c r="K37">
        <v>3.8</v>
      </c>
      <c r="L37">
        <v>17</v>
      </c>
      <c r="N37" s="58"/>
    </row>
    <row r="38" spans="1:14" ht="15">
      <c r="A38">
        <v>586</v>
      </c>
      <c r="B38" s="58">
        <v>43192</v>
      </c>
      <c r="D38">
        <v>7.7</v>
      </c>
      <c r="E38">
        <f t="shared" si="0"/>
        <v>0.2999999999999998</v>
      </c>
      <c r="G38">
        <v>6.9</v>
      </c>
      <c r="H38">
        <v>-0.9</v>
      </c>
      <c r="I38">
        <v>10</v>
      </c>
      <c r="J38">
        <v>-3.8</v>
      </c>
      <c r="K38">
        <v>3.8</v>
      </c>
      <c r="L38">
        <v>16</v>
      </c>
      <c r="N38" s="58"/>
    </row>
    <row r="39" spans="1:14" ht="15">
      <c r="A39">
        <v>586</v>
      </c>
      <c r="B39" s="58">
        <v>43193</v>
      </c>
      <c r="D39">
        <v>7.3</v>
      </c>
      <c r="E39">
        <f t="shared" si="0"/>
        <v>0.40000000000000036</v>
      </c>
      <c r="G39">
        <v>6.9</v>
      </c>
      <c r="H39">
        <v>0.4</v>
      </c>
      <c r="I39">
        <v>6.3</v>
      </c>
      <c r="J39">
        <v>-4.5</v>
      </c>
      <c r="K39">
        <v>-0.2</v>
      </c>
      <c r="L39">
        <v>14</v>
      </c>
      <c r="N39" s="58"/>
    </row>
    <row r="40" spans="1:14" ht="15">
      <c r="A40">
        <v>586</v>
      </c>
      <c r="B40" s="58">
        <v>43194</v>
      </c>
      <c r="D40">
        <v>7</v>
      </c>
      <c r="E40">
        <f t="shared" si="0"/>
        <v>0.2999999999999998</v>
      </c>
      <c r="F40">
        <f aca="true" t="shared" si="1" ref="F40:F72">+AVERAGE(E36:E40)</f>
        <v>0.2800000000000001</v>
      </c>
      <c r="G40">
        <v>6.9</v>
      </c>
      <c r="H40">
        <v>-4.3</v>
      </c>
      <c r="I40">
        <v>8.5</v>
      </c>
      <c r="J40">
        <v>-7</v>
      </c>
      <c r="K40">
        <v>1.1</v>
      </c>
      <c r="L40">
        <v>14</v>
      </c>
      <c r="N40" s="58"/>
    </row>
    <row r="41" spans="1:14" ht="15">
      <c r="A41">
        <v>586</v>
      </c>
      <c r="B41" s="58">
        <v>43195</v>
      </c>
      <c r="D41">
        <v>6.9</v>
      </c>
      <c r="E41">
        <f t="shared" si="0"/>
        <v>0.09999999999999964</v>
      </c>
      <c r="F41">
        <f>+AVERAGE(E37:E41)</f>
        <v>0.2800000000000001</v>
      </c>
      <c r="G41">
        <v>6.9</v>
      </c>
      <c r="H41">
        <v>-3.9</v>
      </c>
      <c r="I41">
        <v>7.5</v>
      </c>
      <c r="J41">
        <v>-4.3</v>
      </c>
      <c r="K41">
        <v>2.2</v>
      </c>
      <c r="L41">
        <v>13</v>
      </c>
      <c r="N41" s="58"/>
    </row>
    <row r="42" spans="1:14" ht="15">
      <c r="A42">
        <v>586</v>
      </c>
      <c r="B42" s="58">
        <v>43196</v>
      </c>
      <c r="D42">
        <v>6.6</v>
      </c>
      <c r="E42">
        <f t="shared" si="0"/>
        <v>0.3000000000000007</v>
      </c>
      <c r="F42">
        <f t="shared" si="1"/>
        <v>0.2800000000000001</v>
      </c>
      <c r="G42">
        <v>6.9</v>
      </c>
      <c r="H42">
        <v>0.3</v>
      </c>
      <c r="I42">
        <v>6.5</v>
      </c>
      <c r="J42">
        <v>0.3</v>
      </c>
      <c r="K42">
        <v>3.2</v>
      </c>
      <c r="L42">
        <v>12</v>
      </c>
      <c r="N42" s="58"/>
    </row>
    <row r="43" spans="1:14" ht="15">
      <c r="A43">
        <v>586</v>
      </c>
      <c r="B43" s="58">
        <v>43197</v>
      </c>
      <c r="D43">
        <v>6.5</v>
      </c>
      <c r="E43">
        <f t="shared" si="0"/>
        <v>0.09999999999999964</v>
      </c>
      <c r="F43">
        <f t="shared" si="1"/>
        <v>0.24000000000000005</v>
      </c>
      <c r="G43">
        <v>7</v>
      </c>
      <c r="H43">
        <v>1.9</v>
      </c>
      <c r="I43">
        <v>9.9</v>
      </c>
      <c r="J43">
        <v>1.7</v>
      </c>
      <c r="K43">
        <v>4.4</v>
      </c>
      <c r="L43">
        <v>13</v>
      </c>
      <c r="N43" s="58"/>
    </row>
    <row r="44" spans="1:14" ht="15">
      <c r="A44">
        <v>586</v>
      </c>
      <c r="B44" s="58">
        <v>43198</v>
      </c>
      <c r="D44">
        <v>6.3</v>
      </c>
      <c r="E44">
        <f t="shared" si="0"/>
        <v>0.20000000000000018</v>
      </c>
      <c r="F44">
        <f t="shared" si="1"/>
        <v>0.2</v>
      </c>
      <c r="G44">
        <v>7.1</v>
      </c>
      <c r="H44">
        <v>1.8</v>
      </c>
      <c r="I44">
        <v>6.9</v>
      </c>
      <c r="J44">
        <v>-1.8</v>
      </c>
      <c r="K44">
        <v>2.8</v>
      </c>
      <c r="L44">
        <v>10</v>
      </c>
      <c r="N44" s="58"/>
    </row>
    <row r="45" spans="1:14" ht="15">
      <c r="A45">
        <v>586</v>
      </c>
      <c r="B45" s="58">
        <v>43199</v>
      </c>
      <c r="D45">
        <v>5.8</v>
      </c>
      <c r="E45">
        <f t="shared" si="0"/>
        <v>0.5</v>
      </c>
      <c r="F45">
        <f t="shared" si="1"/>
        <v>0.24000000000000005</v>
      </c>
      <c r="G45">
        <v>7.1</v>
      </c>
      <c r="H45">
        <v>-0.6</v>
      </c>
      <c r="I45">
        <v>7.7</v>
      </c>
      <c r="J45">
        <v>-6</v>
      </c>
      <c r="K45">
        <v>0.7</v>
      </c>
      <c r="L45">
        <v>11</v>
      </c>
      <c r="N45" s="58"/>
    </row>
    <row r="46" spans="1:14" ht="15">
      <c r="A46">
        <v>586</v>
      </c>
      <c r="B46" s="58">
        <v>43200</v>
      </c>
      <c r="D46">
        <v>5.3</v>
      </c>
      <c r="E46">
        <f t="shared" si="0"/>
        <v>0.5</v>
      </c>
      <c r="F46">
        <f t="shared" si="1"/>
        <v>0.3200000000000001</v>
      </c>
      <c r="G46">
        <v>7.1</v>
      </c>
      <c r="H46">
        <v>-5.7</v>
      </c>
      <c r="I46">
        <v>13.2</v>
      </c>
      <c r="J46">
        <v>-8</v>
      </c>
      <c r="K46">
        <v>2.6</v>
      </c>
      <c r="L46">
        <v>10</v>
      </c>
      <c r="N46" s="58"/>
    </row>
    <row r="47" spans="1:14" ht="15">
      <c r="A47">
        <v>586</v>
      </c>
      <c r="B47" s="58">
        <v>43201</v>
      </c>
      <c r="D47">
        <v>4.7</v>
      </c>
      <c r="E47">
        <f t="shared" si="0"/>
        <v>0.5999999999999996</v>
      </c>
      <c r="F47">
        <f t="shared" si="1"/>
        <v>0.3799999999999999</v>
      </c>
      <c r="G47">
        <v>7.3</v>
      </c>
      <c r="H47">
        <v>-1.5</v>
      </c>
      <c r="I47">
        <v>12.6</v>
      </c>
      <c r="J47">
        <v>-2</v>
      </c>
      <c r="K47">
        <v>6.1</v>
      </c>
      <c r="L47">
        <v>8</v>
      </c>
      <c r="N47" s="58"/>
    </row>
    <row r="48" spans="1:14" ht="15">
      <c r="A48">
        <v>586</v>
      </c>
      <c r="B48" s="58">
        <v>43202</v>
      </c>
      <c r="D48">
        <v>4.1</v>
      </c>
      <c r="E48">
        <f t="shared" si="0"/>
        <v>0.6000000000000005</v>
      </c>
      <c r="F48">
        <f t="shared" si="1"/>
        <v>0.4800000000000001</v>
      </c>
      <c r="G48">
        <v>7.3</v>
      </c>
      <c r="H48">
        <v>7.3</v>
      </c>
      <c r="I48">
        <v>9.3</v>
      </c>
      <c r="J48">
        <v>-5.8</v>
      </c>
      <c r="K48">
        <v>3.9</v>
      </c>
      <c r="L48">
        <v>7</v>
      </c>
      <c r="N48" s="58"/>
    </row>
    <row r="49" spans="1:14" ht="15">
      <c r="A49">
        <v>586</v>
      </c>
      <c r="B49" s="58">
        <v>43203</v>
      </c>
      <c r="D49">
        <v>3.7</v>
      </c>
      <c r="E49">
        <f t="shared" si="0"/>
        <v>0.39999999999999947</v>
      </c>
      <c r="F49">
        <f t="shared" si="1"/>
        <v>0.5199999999999999</v>
      </c>
      <c r="G49">
        <v>7.3</v>
      </c>
      <c r="H49">
        <v>-5.8</v>
      </c>
      <c r="I49">
        <v>-2</v>
      </c>
      <c r="J49">
        <v>-9.5</v>
      </c>
      <c r="K49">
        <v>-5.8</v>
      </c>
      <c r="L49">
        <v>6</v>
      </c>
      <c r="N49" s="58"/>
    </row>
    <row r="50" spans="1:14" ht="15">
      <c r="A50">
        <v>586</v>
      </c>
      <c r="B50" s="58">
        <v>43204</v>
      </c>
      <c r="D50">
        <v>3.7</v>
      </c>
      <c r="E50">
        <f t="shared" si="0"/>
        <v>0</v>
      </c>
      <c r="F50">
        <f t="shared" si="1"/>
        <v>0.41999999999999993</v>
      </c>
      <c r="G50">
        <v>7.3</v>
      </c>
      <c r="H50">
        <v>-6</v>
      </c>
      <c r="I50">
        <v>3.7</v>
      </c>
      <c r="J50">
        <v>-8.3</v>
      </c>
      <c r="K50">
        <v>-2.3</v>
      </c>
      <c r="L50">
        <v>6</v>
      </c>
      <c r="N50" s="58"/>
    </row>
    <row r="51" spans="1:14" ht="15">
      <c r="A51">
        <v>586</v>
      </c>
      <c r="B51" s="58">
        <v>43205</v>
      </c>
      <c r="D51">
        <v>3.3</v>
      </c>
      <c r="E51">
        <f t="shared" si="0"/>
        <v>0.40000000000000036</v>
      </c>
      <c r="F51">
        <f t="shared" si="1"/>
        <v>0.4</v>
      </c>
      <c r="G51">
        <v>7.3</v>
      </c>
      <c r="H51">
        <v>-5.9</v>
      </c>
      <c r="I51">
        <v>10.7</v>
      </c>
      <c r="J51">
        <v>-7</v>
      </c>
      <c r="K51">
        <v>2.2</v>
      </c>
      <c r="L51">
        <v>5</v>
      </c>
      <c r="N51" s="58"/>
    </row>
    <row r="52" spans="1:14" ht="15">
      <c r="A52">
        <v>586</v>
      </c>
      <c r="B52" s="58">
        <v>43206</v>
      </c>
      <c r="D52">
        <v>2.7</v>
      </c>
      <c r="E52">
        <f t="shared" si="0"/>
        <v>0.5999999999999996</v>
      </c>
      <c r="F52">
        <f t="shared" si="1"/>
        <v>0.4</v>
      </c>
      <c r="G52">
        <v>7.3</v>
      </c>
      <c r="H52">
        <v>2.8</v>
      </c>
      <c r="I52">
        <v>10.7</v>
      </c>
      <c r="J52">
        <v>0.3</v>
      </c>
      <c r="K52">
        <v>4.7</v>
      </c>
      <c r="L52">
        <v>5</v>
      </c>
      <c r="N52" s="58"/>
    </row>
    <row r="53" spans="1:14" ht="15">
      <c r="A53">
        <v>586</v>
      </c>
      <c r="B53" s="58">
        <v>43207</v>
      </c>
      <c r="D53">
        <v>2.4</v>
      </c>
      <c r="E53">
        <f t="shared" si="0"/>
        <v>0.30000000000000027</v>
      </c>
      <c r="F53">
        <f t="shared" si="1"/>
        <v>0.33999999999999997</v>
      </c>
      <c r="G53">
        <v>7.3</v>
      </c>
      <c r="H53">
        <v>2.5</v>
      </c>
      <c r="I53">
        <v>2.6</v>
      </c>
      <c r="J53">
        <v>-8</v>
      </c>
      <c r="K53">
        <v>-0.9</v>
      </c>
      <c r="L53">
        <v>4</v>
      </c>
      <c r="N53" s="58"/>
    </row>
    <row r="54" spans="1:14" ht="15">
      <c r="A54">
        <v>586</v>
      </c>
      <c r="B54" s="58">
        <v>43208</v>
      </c>
      <c r="D54">
        <v>1.7</v>
      </c>
      <c r="E54">
        <f t="shared" si="0"/>
        <v>0.7</v>
      </c>
      <c r="F54">
        <f t="shared" si="1"/>
        <v>0.4</v>
      </c>
      <c r="G54">
        <v>7.3</v>
      </c>
      <c r="H54">
        <v>-7.3</v>
      </c>
      <c r="I54">
        <v>9.6</v>
      </c>
      <c r="J54">
        <v>-9.4</v>
      </c>
      <c r="K54">
        <v>0.9</v>
      </c>
      <c r="L54">
        <v>3</v>
      </c>
      <c r="N54" s="58"/>
    </row>
    <row r="55" spans="1:14" ht="15">
      <c r="A55">
        <v>586</v>
      </c>
      <c r="B55" s="58">
        <v>43209</v>
      </c>
      <c r="D55">
        <v>1.6</v>
      </c>
      <c r="E55">
        <f t="shared" si="0"/>
        <v>0.09999999999999987</v>
      </c>
      <c r="F55">
        <f t="shared" si="1"/>
        <v>0.41999999999999993</v>
      </c>
      <c r="G55">
        <v>7.4</v>
      </c>
      <c r="H55">
        <v>0.3</v>
      </c>
      <c r="I55">
        <v>10.8</v>
      </c>
      <c r="J55">
        <v>-0.3</v>
      </c>
      <c r="K55">
        <v>5.2</v>
      </c>
      <c r="L55">
        <v>3</v>
      </c>
      <c r="N55" s="58"/>
    </row>
    <row r="56" spans="1:14" ht="15">
      <c r="A56">
        <v>586</v>
      </c>
      <c r="B56" s="58">
        <v>43210</v>
      </c>
      <c r="D56">
        <v>1.6</v>
      </c>
      <c r="E56">
        <f t="shared" si="0"/>
        <v>0</v>
      </c>
      <c r="F56">
        <f t="shared" si="1"/>
        <v>0.33999999999999997</v>
      </c>
      <c r="G56">
        <v>7.7</v>
      </c>
      <c r="H56">
        <v>1.5</v>
      </c>
      <c r="I56">
        <v>5.6</v>
      </c>
      <c r="J56">
        <v>-4.6</v>
      </c>
      <c r="K56">
        <v>-2.2</v>
      </c>
      <c r="L56">
        <v>3</v>
      </c>
      <c r="N56" s="58"/>
    </row>
    <row r="57" spans="1:14" ht="15">
      <c r="A57">
        <v>586</v>
      </c>
      <c r="B57" s="58">
        <v>43211</v>
      </c>
      <c r="D57">
        <v>1.9</v>
      </c>
      <c r="E57">
        <f t="shared" si="0"/>
        <v>-0.2999999999999998</v>
      </c>
      <c r="F57">
        <f t="shared" si="1"/>
        <v>0.16000000000000006</v>
      </c>
      <c r="G57">
        <v>7.7</v>
      </c>
      <c r="H57">
        <v>-3</v>
      </c>
      <c r="I57">
        <v>5.5</v>
      </c>
      <c r="J57">
        <v>-3.1</v>
      </c>
      <c r="K57">
        <v>0.9</v>
      </c>
      <c r="L57">
        <v>5</v>
      </c>
      <c r="N57" s="58"/>
    </row>
    <row r="58" spans="1:14" ht="15">
      <c r="A58">
        <v>586</v>
      </c>
      <c r="B58" s="58">
        <v>43212</v>
      </c>
      <c r="D58">
        <v>2.1</v>
      </c>
      <c r="E58">
        <f t="shared" si="0"/>
        <v>-0.20000000000000018</v>
      </c>
      <c r="F58">
        <f t="shared" si="1"/>
        <v>0.05999999999999996</v>
      </c>
      <c r="G58">
        <v>7.7</v>
      </c>
      <c r="H58">
        <v>0.7</v>
      </c>
      <c r="I58">
        <v>12.9</v>
      </c>
      <c r="J58">
        <v>-2.5</v>
      </c>
      <c r="K58">
        <v>4.2</v>
      </c>
      <c r="L58">
        <v>5</v>
      </c>
      <c r="N58" s="58"/>
    </row>
    <row r="59" spans="1:14" ht="15">
      <c r="A59">
        <v>586</v>
      </c>
      <c r="B59" s="58">
        <v>43213</v>
      </c>
      <c r="D59">
        <v>1.4</v>
      </c>
      <c r="E59">
        <f t="shared" si="0"/>
        <v>0.7000000000000002</v>
      </c>
      <c r="F59">
        <f t="shared" si="1"/>
        <v>0.06000000000000001</v>
      </c>
      <c r="G59">
        <v>7.7</v>
      </c>
      <c r="H59">
        <v>-1.5</v>
      </c>
      <c r="I59">
        <v>13.4</v>
      </c>
      <c r="J59">
        <v>-2.8</v>
      </c>
      <c r="K59">
        <v>5.3</v>
      </c>
      <c r="L59">
        <v>4</v>
      </c>
      <c r="N59" s="58"/>
    </row>
    <row r="60" spans="1:14" ht="15">
      <c r="A60">
        <v>586</v>
      </c>
      <c r="B60" s="58">
        <v>43214</v>
      </c>
      <c r="D60">
        <v>1.2</v>
      </c>
      <c r="E60">
        <f t="shared" si="0"/>
        <v>0.19999999999999996</v>
      </c>
      <c r="F60">
        <f t="shared" si="1"/>
        <v>0.08000000000000003</v>
      </c>
      <c r="G60">
        <v>7.7</v>
      </c>
      <c r="H60">
        <v>2.9</v>
      </c>
      <c r="I60">
        <v>10.4</v>
      </c>
      <c r="J60">
        <v>-1.3</v>
      </c>
      <c r="K60">
        <v>4.4</v>
      </c>
      <c r="L60">
        <v>3</v>
      </c>
      <c r="N60" s="58"/>
    </row>
    <row r="61" spans="1:14" ht="15">
      <c r="A61">
        <v>586</v>
      </c>
      <c r="B61" s="58">
        <v>43215</v>
      </c>
      <c r="D61">
        <v>1.1</v>
      </c>
      <c r="E61">
        <f t="shared" si="0"/>
        <v>0.09999999999999987</v>
      </c>
      <c r="F61">
        <f t="shared" si="1"/>
        <v>0.1</v>
      </c>
      <c r="G61">
        <v>7.7</v>
      </c>
      <c r="H61">
        <v>0.3</v>
      </c>
      <c r="I61">
        <v>13.9</v>
      </c>
      <c r="J61">
        <v>-5.2</v>
      </c>
      <c r="K61">
        <v>4.7</v>
      </c>
      <c r="L61">
        <v>2</v>
      </c>
      <c r="N61" s="58"/>
    </row>
    <row r="62" spans="1:14" ht="15">
      <c r="A62">
        <v>586</v>
      </c>
      <c r="B62" s="58">
        <v>43216</v>
      </c>
      <c r="D62">
        <v>0.8</v>
      </c>
      <c r="E62">
        <f t="shared" si="0"/>
        <v>0.30000000000000004</v>
      </c>
      <c r="F62">
        <f t="shared" si="1"/>
        <v>0.21999999999999997</v>
      </c>
      <c r="G62">
        <v>7.7</v>
      </c>
      <c r="H62">
        <v>-0.8</v>
      </c>
      <c r="I62">
        <v>12.9</v>
      </c>
      <c r="J62">
        <v>-1.5</v>
      </c>
      <c r="K62">
        <v>5.3</v>
      </c>
      <c r="L62">
        <v>2</v>
      </c>
      <c r="N62" s="58"/>
    </row>
    <row r="63" spans="1:14" ht="15">
      <c r="A63">
        <v>586</v>
      </c>
      <c r="B63" s="58">
        <v>43217</v>
      </c>
      <c r="D63">
        <v>0.6</v>
      </c>
      <c r="E63">
        <f t="shared" si="0"/>
        <v>0.20000000000000007</v>
      </c>
      <c r="F63">
        <f t="shared" si="1"/>
        <v>0.3</v>
      </c>
      <c r="G63">
        <v>7.7</v>
      </c>
      <c r="H63">
        <v>-0.9</v>
      </c>
      <c r="I63">
        <v>15</v>
      </c>
      <c r="J63">
        <v>-0.9</v>
      </c>
      <c r="K63">
        <v>6.2</v>
      </c>
      <c r="L63">
        <v>1</v>
      </c>
      <c r="N63" s="58"/>
    </row>
    <row r="64" spans="1:14" ht="15">
      <c r="A64">
        <v>586</v>
      </c>
      <c r="B64" s="58">
        <v>43218</v>
      </c>
      <c r="D64">
        <v>0.5</v>
      </c>
      <c r="E64">
        <f t="shared" si="0"/>
        <v>0.09999999999999998</v>
      </c>
      <c r="F64">
        <f t="shared" si="1"/>
        <v>0.18</v>
      </c>
      <c r="G64">
        <v>7.7</v>
      </c>
      <c r="H64">
        <v>-0.7</v>
      </c>
      <c r="I64">
        <v>13.4</v>
      </c>
      <c r="J64">
        <v>-1.4</v>
      </c>
      <c r="K64">
        <v>5.6</v>
      </c>
      <c r="L64">
        <v>1</v>
      </c>
      <c r="N64" s="58"/>
    </row>
    <row r="65" spans="1:14" ht="15">
      <c r="A65">
        <v>586</v>
      </c>
      <c r="B65" s="58">
        <v>43219</v>
      </c>
      <c r="D65">
        <v>0.5</v>
      </c>
      <c r="E65">
        <f t="shared" si="0"/>
        <v>0</v>
      </c>
      <c r="F65">
        <f t="shared" si="1"/>
        <v>0.13999999999999999</v>
      </c>
      <c r="G65">
        <v>7.8</v>
      </c>
      <c r="H65">
        <v>3.9</v>
      </c>
      <c r="I65">
        <v>13.5</v>
      </c>
      <c r="J65">
        <v>2.4</v>
      </c>
      <c r="K65">
        <v>7.6</v>
      </c>
      <c r="L65">
        <v>1</v>
      </c>
      <c r="N65" s="58"/>
    </row>
    <row r="66" spans="1:14" ht="15">
      <c r="A66">
        <v>586</v>
      </c>
      <c r="B66" s="58">
        <v>43220</v>
      </c>
      <c r="D66">
        <v>0.3</v>
      </c>
      <c r="E66">
        <f t="shared" si="0"/>
        <v>0.2</v>
      </c>
      <c r="F66">
        <f t="shared" si="1"/>
        <v>0.16</v>
      </c>
      <c r="G66">
        <v>7.8</v>
      </c>
      <c r="H66">
        <v>5.5</v>
      </c>
      <c r="I66">
        <v>9.3</v>
      </c>
      <c r="J66">
        <v>2.7</v>
      </c>
      <c r="K66">
        <v>5.5</v>
      </c>
      <c r="L66">
        <v>1</v>
      </c>
      <c r="N66" s="58"/>
    </row>
    <row r="67" spans="1:14" ht="15">
      <c r="A67">
        <v>586</v>
      </c>
      <c r="B67" s="58">
        <v>43221</v>
      </c>
      <c r="D67">
        <v>0</v>
      </c>
      <c r="E67">
        <f t="shared" si="0"/>
        <v>0.3</v>
      </c>
      <c r="F67">
        <f t="shared" si="1"/>
        <v>0.16</v>
      </c>
      <c r="G67">
        <v>7.8</v>
      </c>
      <c r="H67">
        <v>3.4</v>
      </c>
      <c r="I67">
        <v>6.5</v>
      </c>
      <c r="J67">
        <v>-0.7</v>
      </c>
      <c r="K67">
        <v>3</v>
      </c>
      <c r="L67">
        <v>0</v>
      </c>
      <c r="N67" s="58"/>
    </row>
    <row r="68" spans="1:14" ht="15">
      <c r="A68">
        <v>586</v>
      </c>
      <c r="B68" s="58">
        <v>43222</v>
      </c>
      <c r="D68">
        <v>0.2</v>
      </c>
      <c r="E68">
        <f t="shared" si="0"/>
        <v>-0.2</v>
      </c>
      <c r="F68">
        <f t="shared" si="1"/>
        <v>0.07999999999999999</v>
      </c>
      <c r="G68">
        <v>7.8</v>
      </c>
      <c r="H68">
        <v>-0.7</v>
      </c>
      <c r="I68">
        <v>5.1</v>
      </c>
      <c r="J68">
        <v>-4.2</v>
      </c>
      <c r="K68">
        <v>-0.4</v>
      </c>
      <c r="L68">
        <v>2</v>
      </c>
      <c r="N68" s="58"/>
    </row>
    <row r="69" spans="1:14" ht="15">
      <c r="A69">
        <v>586</v>
      </c>
      <c r="B69" s="58">
        <v>43223</v>
      </c>
      <c r="D69">
        <v>0.7</v>
      </c>
      <c r="E69">
        <f t="shared" si="0"/>
        <v>-0.49999999999999994</v>
      </c>
      <c r="F69">
        <f t="shared" si="1"/>
        <v>-0.039999999999999994</v>
      </c>
      <c r="G69">
        <v>8</v>
      </c>
      <c r="H69">
        <v>-3.9</v>
      </c>
      <c r="I69">
        <v>6.9</v>
      </c>
      <c r="J69">
        <v>-4.5</v>
      </c>
      <c r="K69">
        <v>0.1</v>
      </c>
      <c r="L69">
        <v>6</v>
      </c>
      <c r="N69" s="58"/>
    </row>
    <row r="70" spans="1:14" ht="15">
      <c r="A70">
        <v>586</v>
      </c>
      <c r="B70" s="58">
        <v>43224</v>
      </c>
      <c r="D70">
        <v>0.8</v>
      </c>
      <c r="E70">
        <f t="shared" si="0"/>
        <v>-0.10000000000000009</v>
      </c>
      <c r="F70">
        <f t="shared" si="1"/>
        <v>-0.06000000000000001</v>
      </c>
      <c r="G70">
        <v>8.1</v>
      </c>
      <c r="H70">
        <v>-3.6</v>
      </c>
      <c r="I70">
        <v>12.1</v>
      </c>
      <c r="J70">
        <v>-6.3</v>
      </c>
      <c r="K70">
        <v>2.8</v>
      </c>
      <c r="L70">
        <v>5</v>
      </c>
      <c r="N70" s="58"/>
    </row>
    <row r="71" spans="1:14" ht="15">
      <c r="A71">
        <v>586</v>
      </c>
      <c r="B71" s="58">
        <v>43225</v>
      </c>
      <c r="D71">
        <v>0</v>
      </c>
      <c r="E71">
        <f t="shared" si="0"/>
        <v>0.8</v>
      </c>
      <c r="F71">
        <f t="shared" si="1"/>
        <v>0.06000000000000001</v>
      </c>
      <c r="G71">
        <v>8.1</v>
      </c>
      <c r="H71">
        <v>-2</v>
      </c>
      <c r="I71">
        <v>16.1</v>
      </c>
      <c r="J71">
        <v>-3.6</v>
      </c>
      <c r="K71">
        <v>5.9</v>
      </c>
      <c r="L71">
        <v>0</v>
      </c>
      <c r="N71" s="58"/>
    </row>
    <row r="72" spans="1:14" ht="15">
      <c r="A72">
        <v>586</v>
      </c>
      <c r="B72" s="58">
        <v>43226</v>
      </c>
      <c r="D72" s="64">
        <v>0</v>
      </c>
      <c r="E72">
        <f t="shared" si="0"/>
        <v>0</v>
      </c>
      <c r="F72">
        <f t="shared" si="1"/>
        <v>0</v>
      </c>
      <c r="G72">
        <v>8.1</v>
      </c>
      <c r="H72">
        <v>0.8</v>
      </c>
      <c r="I72">
        <v>16.4</v>
      </c>
      <c r="J72">
        <v>-1.3</v>
      </c>
      <c r="K72">
        <v>7.3</v>
      </c>
      <c r="L72">
        <v>0</v>
      </c>
      <c r="N72" s="58"/>
    </row>
    <row r="73" spans="1:15" ht="15">
      <c r="A73" s="64"/>
      <c r="B73" s="64"/>
      <c r="C73" s="64"/>
      <c r="D73" s="67" t="s">
        <v>50</v>
      </c>
      <c r="E73" s="30">
        <f>AVERAGE(E36:E72)</f>
        <v>0.2270270270270271</v>
      </c>
      <c r="F73" s="30">
        <f>AVERAGE(F40:F72)</f>
        <v>0.23030303030303026</v>
      </c>
      <c r="G73" s="64">
        <f>G72-G36</f>
        <v>1.1999999999999993</v>
      </c>
      <c r="H73" s="64" t="s">
        <v>62</v>
      </c>
      <c r="I73" s="64"/>
      <c r="J73" s="68" t="s">
        <v>63</v>
      </c>
      <c r="K73" s="30">
        <f>AVERAGE(K36:K71)</f>
        <v>2.8027777777777776</v>
      </c>
      <c r="L73" s="64"/>
      <c r="M73" s="64"/>
      <c r="N73" s="58"/>
      <c r="O73" s="64"/>
    </row>
    <row r="74" spans="1:15" ht="15">
      <c r="A74" s="64"/>
      <c r="B74" s="64"/>
      <c r="C74" s="64"/>
      <c r="D74" s="67" t="s">
        <v>51</v>
      </c>
      <c r="E74" s="21">
        <f>MAX(E22:E72)</f>
        <v>0.8</v>
      </c>
      <c r="F74" s="21">
        <f>MAX(F26:F72)</f>
        <v>0.5199999999999999</v>
      </c>
      <c r="G74" s="64"/>
      <c r="H74" s="64"/>
      <c r="I74" s="64"/>
      <c r="J74" s="64"/>
      <c r="K74" s="64"/>
      <c r="L74" s="64"/>
      <c r="M74" s="64"/>
      <c r="N74" s="58"/>
      <c r="O74" s="64"/>
    </row>
    <row r="75" spans="1:15" ht="15">
      <c r="A75" s="64"/>
      <c r="B75" s="64"/>
      <c r="C75" s="64"/>
      <c r="D75" s="67" t="s">
        <v>37</v>
      </c>
      <c r="E75" s="67">
        <f>COUNT(E36:E72)</f>
        <v>37</v>
      </c>
      <c r="F75" s="64"/>
      <c r="G75" s="64"/>
      <c r="H75" s="64"/>
      <c r="I75" s="64"/>
      <c r="J75" s="64"/>
      <c r="K75" s="64"/>
      <c r="L75" s="64"/>
      <c r="M75" s="64"/>
      <c r="N75" s="58"/>
      <c r="O75" s="64"/>
    </row>
    <row r="76" spans="1:15" ht="1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58"/>
      <c r="O76" s="64"/>
    </row>
    <row r="77" spans="1:15" ht="15">
      <c r="A77" s="64"/>
      <c r="B77" s="64"/>
      <c r="C77" s="64"/>
      <c r="D77" s="64">
        <f>MAX(D6:D72)</f>
        <v>8.4</v>
      </c>
      <c r="E77" s="64"/>
      <c r="F77" s="64"/>
      <c r="G77" s="64"/>
      <c r="H77" s="64"/>
      <c r="I77" s="64"/>
      <c r="J77" s="64"/>
      <c r="K77" s="64"/>
      <c r="L77" s="64"/>
      <c r="M77" s="64"/>
      <c r="N77" s="58"/>
      <c r="O77" s="64"/>
    </row>
    <row r="78" spans="1:15" ht="1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58"/>
      <c r="O78" s="64"/>
    </row>
    <row r="79" spans="1:15" ht="1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58"/>
      <c r="O79" s="64"/>
    </row>
    <row r="80" spans="1:15" ht="1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58"/>
      <c r="O80" s="64"/>
    </row>
    <row r="81" spans="1:15" ht="1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58"/>
      <c r="O81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81" sqref="O81"/>
    </sheetView>
  </sheetViews>
  <sheetFormatPr defaultColWidth="9.140625" defaultRowHeight="12.75"/>
  <cols>
    <col min="2" max="2" width="10.57421875" style="0" customWidth="1"/>
  </cols>
  <sheetData>
    <row r="1" ht="12.75">
      <c r="A1" t="s">
        <v>68</v>
      </c>
    </row>
    <row r="2" spans="5:6" ht="12.75">
      <c r="E2" s="14"/>
      <c r="F2" s="3" t="s">
        <v>57</v>
      </c>
    </row>
    <row r="3" spans="4:6" ht="12.75">
      <c r="D3">
        <f>+MAX(D6:D73)</f>
        <v>21.8</v>
      </c>
      <c r="E3" s="14"/>
      <c r="F3" s="3" t="s">
        <v>59</v>
      </c>
    </row>
    <row r="4" spans="5:6" ht="12.75">
      <c r="E4" s="14" t="s">
        <v>60</v>
      </c>
      <c r="F4" s="29" t="s">
        <v>60</v>
      </c>
    </row>
    <row r="5" spans="1:12" ht="12.75">
      <c r="A5" t="s">
        <v>22</v>
      </c>
      <c r="B5" t="s">
        <v>3</v>
      </c>
      <c r="C5" t="s">
        <v>53</v>
      </c>
      <c r="D5" t="s">
        <v>24</v>
      </c>
      <c r="E5" s="33" t="s">
        <v>61</v>
      </c>
      <c r="F5" s="6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5">
      <c r="A6">
        <v>586</v>
      </c>
      <c r="B6" s="58">
        <v>42795</v>
      </c>
      <c r="D6">
        <v>21.3</v>
      </c>
      <c r="G6">
        <v>16.7</v>
      </c>
      <c r="H6">
        <v>-13.5</v>
      </c>
      <c r="I6">
        <v>0.2</v>
      </c>
      <c r="J6">
        <v>-17</v>
      </c>
      <c r="K6">
        <v>-9.9</v>
      </c>
      <c r="L6">
        <v>69</v>
      </c>
    </row>
    <row r="7" spans="1:12" ht="15">
      <c r="A7">
        <v>586</v>
      </c>
      <c r="B7" s="58">
        <v>42796</v>
      </c>
      <c r="D7">
        <v>21.3</v>
      </c>
      <c r="G7">
        <v>16.7</v>
      </c>
      <c r="H7">
        <v>-16.6</v>
      </c>
      <c r="I7">
        <v>4.2</v>
      </c>
      <c r="J7">
        <v>-17</v>
      </c>
      <c r="K7">
        <v>-7.2</v>
      </c>
      <c r="L7">
        <v>68</v>
      </c>
    </row>
    <row r="8" spans="1:12" ht="15">
      <c r="A8">
        <v>586</v>
      </c>
      <c r="B8" s="58">
        <v>42797</v>
      </c>
      <c r="D8">
        <v>21.3</v>
      </c>
      <c r="G8">
        <v>16.7</v>
      </c>
      <c r="H8">
        <v>-12.7</v>
      </c>
      <c r="I8">
        <v>8.8</v>
      </c>
      <c r="J8">
        <v>-14.8</v>
      </c>
      <c r="K8">
        <v>-3.4</v>
      </c>
      <c r="L8">
        <v>66</v>
      </c>
    </row>
    <row r="9" spans="1:12" ht="15">
      <c r="A9">
        <v>586</v>
      </c>
      <c r="B9" s="58">
        <v>42798</v>
      </c>
      <c r="D9">
        <v>21.4</v>
      </c>
      <c r="G9">
        <v>16.7</v>
      </c>
      <c r="H9">
        <v>-5.4</v>
      </c>
      <c r="I9">
        <v>6.6</v>
      </c>
      <c r="J9">
        <v>-6.4</v>
      </c>
      <c r="K9">
        <v>-0.3</v>
      </c>
      <c r="L9">
        <v>64</v>
      </c>
    </row>
    <row r="10" spans="1:12" ht="15">
      <c r="A10">
        <v>586</v>
      </c>
      <c r="B10" s="58">
        <v>42799</v>
      </c>
      <c r="D10">
        <v>21.4</v>
      </c>
      <c r="G10">
        <v>16.7</v>
      </c>
      <c r="H10">
        <v>-3</v>
      </c>
      <c r="I10">
        <v>5</v>
      </c>
      <c r="J10">
        <v>-2.9</v>
      </c>
      <c r="K10">
        <v>0.3</v>
      </c>
      <c r="L10">
        <v>63</v>
      </c>
    </row>
    <row r="11" spans="1:12" ht="15">
      <c r="A11">
        <v>586</v>
      </c>
      <c r="B11" s="58">
        <v>42800</v>
      </c>
      <c r="D11">
        <v>21.6</v>
      </c>
      <c r="G11">
        <v>16.7</v>
      </c>
      <c r="H11">
        <v>-2.7</v>
      </c>
      <c r="I11">
        <v>-2.8</v>
      </c>
      <c r="J11">
        <v>-20</v>
      </c>
      <c r="K11">
        <v>-10.2</v>
      </c>
      <c r="L11">
        <v>63</v>
      </c>
    </row>
    <row r="12" spans="1:12" ht="15">
      <c r="A12">
        <v>586</v>
      </c>
      <c r="B12" s="58">
        <v>42801</v>
      </c>
      <c r="D12">
        <v>21.6</v>
      </c>
      <c r="G12">
        <v>16.7</v>
      </c>
      <c r="H12">
        <v>-19.5</v>
      </c>
      <c r="I12">
        <v>4.5</v>
      </c>
      <c r="J12">
        <v>-22.4</v>
      </c>
      <c r="K12">
        <v>-8</v>
      </c>
      <c r="L12">
        <v>65</v>
      </c>
    </row>
    <row r="13" spans="1:12" ht="15">
      <c r="A13">
        <v>586</v>
      </c>
      <c r="B13" s="58">
        <v>42802</v>
      </c>
      <c r="D13">
        <v>21.6</v>
      </c>
      <c r="G13">
        <v>16.7</v>
      </c>
      <c r="H13">
        <v>-5.7</v>
      </c>
      <c r="I13">
        <v>10.2</v>
      </c>
      <c r="J13">
        <v>-11.3</v>
      </c>
      <c r="K13">
        <v>-1.3</v>
      </c>
      <c r="L13">
        <v>63</v>
      </c>
    </row>
    <row r="14" spans="1:12" ht="15">
      <c r="A14">
        <v>586</v>
      </c>
      <c r="B14" s="58">
        <v>42803</v>
      </c>
      <c r="D14">
        <v>21.7</v>
      </c>
      <c r="G14">
        <v>16.7</v>
      </c>
      <c r="H14">
        <v>-8.9</v>
      </c>
      <c r="I14">
        <v>10.2</v>
      </c>
      <c r="J14">
        <v>-10.2</v>
      </c>
      <c r="K14">
        <v>-0.6</v>
      </c>
      <c r="L14">
        <v>61</v>
      </c>
    </row>
    <row r="15" spans="1:12" ht="15">
      <c r="A15">
        <v>586</v>
      </c>
      <c r="B15" s="58">
        <v>42804</v>
      </c>
      <c r="D15">
        <v>21.7</v>
      </c>
      <c r="G15">
        <v>16.7</v>
      </c>
      <c r="H15">
        <v>-5.6</v>
      </c>
      <c r="I15">
        <v>10.9</v>
      </c>
      <c r="J15">
        <v>-7.3</v>
      </c>
      <c r="K15">
        <v>0.8</v>
      </c>
      <c r="L15">
        <v>60</v>
      </c>
    </row>
    <row r="16" spans="1:12" ht="15">
      <c r="A16">
        <v>586</v>
      </c>
      <c r="B16" s="58">
        <v>42805</v>
      </c>
      <c r="D16">
        <v>21.7</v>
      </c>
      <c r="G16">
        <v>16.7</v>
      </c>
      <c r="H16">
        <v>-4</v>
      </c>
      <c r="I16">
        <v>10.9</v>
      </c>
      <c r="J16">
        <v>-4.9</v>
      </c>
      <c r="K16">
        <v>1.8</v>
      </c>
      <c r="L16">
        <v>58</v>
      </c>
    </row>
    <row r="17" spans="1:12" ht="15">
      <c r="A17">
        <v>586</v>
      </c>
      <c r="B17" s="58">
        <v>42806</v>
      </c>
      <c r="D17">
        <v>21.8</v>
      </c>
      <c r="G17">
        <v>16.7</v>
      </c>
      <c r="H17">
        <v>-3.8</v>
      </c>
      <c r="I17">
        <v>9</v>
      </c>
      <c r="J17">
        <v>-6.5</v>
      </c>
      <c r="K17">
        <v>0.8</v>
      </c>
      <c r="L17">
        <v>55</v>
      </c>
    </row>
    <row r="18" spans="1:12" ht="15">
      <c r="A18">
        <v>586</v>
      </c>
      <c r="B18" s="58">
        <v>42807</v>
      </c>
      <c r="D18">
        <v>21.8</v>
      </c>
      <c r="G18">
        <v>16.7</v>
      </c>
      <c r="H18">
        <v>-1.8</v>
      </c>
      <c r="I18">
        <v>9.3</v>
      </c>
      <c r="J18">
        <v>-4.3</v>
      </c>
      <c r="K18">
        <v>2</v>
      </c>
      <c r="L18">
        <v>54</v>
      </c>
    </row>
    <row r="19" spans="1:12" ht="15">
      <c r="A19">
        <v>586</v>
      </c>
      <c r="B19" s="58">
        <v>42808</v>
      </c>
      <c r="D19">
        <v>21.8</v>
      </c>
      <c r="G19">
        <v>16.7</v>
      </c>
      <c r="H19">
        <v>0.6</v>
      </c>
      <c r="I19">
        <v>11.6</v>
      </c>
      <c r="J19">
        <v>-4.9</v>
      </c>
      <c r="K19">
        <v>3.6</v>
      </c>
      <c r="L19">
        <v>54</v>
      </c>
    </row>
    <row r="20" spans="1:12" ht="15">
      <c r="A20">
        <v>586</v>
      </c>
      <c r="B20" s="58">
        <v>42809</v>
      </c>
      <c r="D20">
        <v>21.8</v>
      </c>
      <c r="G20">
        <v>16.7</v>
      </c>
      <c r="H20">
        <v>-4.2</v>
      </c>
      <c r="I20">
        <v>13.5</v>
      </c>
      <c r="J20">
        <v>-5</v>
      </c>
      <c r="K20">
        <v>3.1</v>
      </c>
      <c r="L20">
        <v>52</v>
      </c>
    </row>
    <row r="21" spans="1:13" ht="15">
      <c r="A21" s="36">
        <v>586</v>
      </c>
      <c r="B21" s="66">
        <v>42810</v>
      </c>
      <c r="C21" s="36"/>
      <c r="D21" s="36">
        <v>21.8</v>
      </c>
      <c r="E21" s="36"/>
      <c r="F21" s="36"/>
      <c r="G21" s="36">
        <v>16.7</v>
      </c>
      <c r="H21" s="36">
        <v>-2.2</v>
      </c>
      <c r="I21" s="36">
        <v>13.2</v>
      </c>
      <c r="J21" s="36">
        <v>-4.1</v>
      </c>
      <c r="K21" s="36">
        <v>2.8</v>
      </c>
      <c r="L21" s="36">
        <v>51</v>
      </c>
      <c r="M21" s="36"/>
    </row>
    <row r="22" spans="1:12" ht="15">
      <c r="A22">
        <v>586</v>
      </c>
      <c r="B22" s="58">
        <v>42811</v>
      </c>
      <c r="D22">
        <v>21.7</v>
      </c>
      <c r="E22">
        <f aca="true" t="shared" si="0" ref="E22:E35">+D21-D22</f>
        <v>0.10000000000000142</v>
      </c>
      <c r="G22">
        <v>16.7</v>
      </c>
      <c r="H22">
        <v>-2.4</v>
      </c>
      <c r="I22">
        <v>15.1</v>
      </c>
      <c r="J22">
        <v>-3.2</v>
      </c>
      <c r="K22">
        <v>4.1</v>
      </c>
      <c r="L22">
        <v>50</v>
      </c>
    </row>
    <row r="23" spans="1:12" ht="15">
      <c r="A23">
        <v>586</v>
      </c>
      <c r="B23" s="58">
        <v>42812</v>
      </c>
      <c r="D23">
        <v>21.3</v>
      </c>
      <c r="E23">
        <f t="shared" si="0"/>
        <v>0.3999999999999986</v>
      </c>
      <c r="G23">
        <v>16.7</v>
      </c>
      <c r="H23">
        <v>-1.7</v>
      </c>
      <c r="I23">
        <v>13.7</v>
      </c>
      <c r="J23">
        <v>-3.2</v>
      </c>
      <c r="K23">
        <v>4.6</v>
      </c>
      <c r="L23">
        <v>49</v>
      </c>
    </row>
    <row r="24" spans="1:12" ht="15">
      <c r="A24">
        <v>586</v>
      </c>
      <c r="B24" s="58">
        <v>42813</v>
      </c>
      <c r="D24">
        <v>21</v>
      </c>
      <c r="E24">
        <f t="shared" si="0"/>
        <v>0.3000000000000007</v>
      </c>
      <c r="G24">
        <v>16.7</v>
      </c>
      <c r="H24">
        <v>1</v>
      </c>
      <c r="I24">
        <v>13</v>
      </c>
      <c r="J24">
        <v>-2.5</v>
      </c>
      <c r="K24">
        <v>4.1</v>
      </c>
      <c r="L24">
        <v>47</v>
      </c>
    </row>
    <row r="25" spans="1:12" ht="15">
      <c r="A25">
        <v>586</v>
      </c>
      <c r="B25" s="58">
        <v>42814</v>
      </c>
      <c r="D25">
        <v>20.6</v>
      </c>
      <c r="E25">
        <f t="shared" si="0"/>
        <v>0.3999999999999986</v>
      </c>
      <c r="G25">
        <v>16.7</v>
      </c>
      <c r="H25">
        <v>-1.5</v>
      </c>
      <c r="I25">
        <v>12.8</v>
      </c>
      <c r="J25">
        <v>-3.6</v>
      </c>
      <c r="K25">
        <v>3.8</v>
      </c>
      <c r="L25">
        <v>46</v>
      </c>
    </row>
    <row r="26" spans="1:12" ht="15">
      <c r="A26">
        <v>586</v>
      </c>
      <c r="B26" s="58">
        <v>42815</v>
      </c>
      <c r="D26">
        <v>20.2</v>
      </c>
      <c r="E26">
        <f t="shared" si="0"/>
        <v>0.40000000000000213</v>
      </c>
      <c r="F26">
        <f aca="true" t="shared" si="1" ref="F26:F39">+AVERAGE(E22:E26)</f>
        <v>0.3200000000000003</v>
      </c>
      <c r="G26">
        <v>16.7</v>
      </c>
      <c r="H26">
        <v>0.1</v>
      </c>
      <c r="I26">
        <v>12.1</v>
      </c>
      <c r="J26">
        <v>-1.6</v>
      </c>
      <c r="K26">
        <v>4.2</v>
      </c>
      <c r="L26">
        <v>45</v>
      </c>
    </row>
    <row r="27" spans="1:12" ht="15">
      <c r="A27">
        <v>586</v>
      </c>
      <c r="B27" s="58">
        <v>42816</v>
      </c>
      <c r="D27">
        <v>19.8</v>
      </c>
      <c r="E27">
        <f t="shared" si="0"/>
        <v>0.3999999999999986</v>
      </c>
      <c r="F27">
        <f t="shared" si="1"/>
        <v>0.3799999999999997</v>
      </c>
      <c r="G27">
        <v>16.7</v>
      </c>
      <c r="H27">
        <v>1.6</v>
      </c>
      <c r="I27">
        <v>10.9</v>
      </c>
      <c r="J27">
        <v>0</v>
      </c>
      <c r="K27">
        <v>5.7</v>
      </c>
      <c r="L27">
        <v>43</v>
      </c>
    </row>
    <row r="28" spans="1:12" ht="15">
      <c r="A28">
        <v>586</v>
      </c>
      <c r="B28" s="58">
        <v>42817</v>
      </c>
      <c r="D28">
        <v>19.3</v>
      </c>
      <c r="E28">
        <f t="shared" si="0"/>
        <v>0.5</v>
      </c>
      <c r="F28">
        <f t="shared" si="1"/>
        <v>0.4</v>
      </c>
      <c r="G28">
        <v>16.8</v>
      </c>
      <c r="H28">
        <v>5.1</v>
      </c>
      <c r="I28">
        <v>5</v>
      </c>
      <c r="J28">
        <v>-2.4</v>
      </c>
      <c r="K28">
        <v>0.2</v>
      </c>
      <c r="L28">
        <v>42</v>
      </c>
    </row>
    <row r="29" spans="1:12" ht="15">
      <c r="A29">
        <v>586</v>
      </c>
      <c r="B29" s="58">
        <v>42818</v>
      </c>
      <c r="D29">
        <v>19.9</v>
      </c>
      <c r="E29">
        <f t="shared" si="0"/>
        <v>-0.5999999999999979</v>
      </c>
      <c r="F29">
        <f t="shared" si="1"/>
        <v>0.22000000000000028</v>
      </c>
      <c r="G29">
        <v>17.3</v>
      </c>
      <c r="H29">
        <v>-1.5</v>
      </c>
      <c r="I29">
        <v>6.3</v>
      </c>
      <c r="J29">
        <v>-7.7</v>
      </c>
      <c r="K29">
        <v>-0.3</v>
      </c>
      <c r="L29">
        <v>51</v>
      </c>
    </row>
    <row r="30" spans="1:12" ht="15">
      <c r="A30">
        <v>586</v>
      </c>
      <c r="B30" s="58">
        <v>42819</v>
      </c>
      <c r="D30">
        <v>20.1</v>
      </c>
      <c r="E30">
        <f t="shared" si="0"/>
        <v>-0.20000000000000284</v>
      </c>
      <c r="F30">
        <f t="shared" si="1"/>
        <v>0.1</v>
      </c>
      <c r="G30">
        <v>17.5</v>
      </c>
      <c r="H30">
        <v>-7.7</v>
      </c>
      <c r="I30">
        <v>10.4</v>
      </c>
      <c r="J30">
        <v>-8.8</v>
      </c>
      <c r="K30">
        <v>0</v>
      </c>
      <c r="L30">
        <v>50</v>
      </c>
    </row>
    <row r="31" spans="1:12" ht="15">
      <c r="A31">
        <v>586</v>
      </c>
      <c r="B31" s="58">
        <v>42820</v>
      </c>
      <c r="D31">
        <v>20.4</v>
      </c>
      <c r="E31">
        <f t="shared" si="0"/>
        <v>-0.29999999999999716</v>
      </c>
      <c r="F31">
        <f t="shared" si="1"/>
        <v>-0.039999999999999855</v>
      </c>
      <c r="G31">
        <v>17.8</v>
      </c>
      <c r="H31">
        <v>-1.4</v>
      </c>
      <c r="I31">
        <v>5.7</v>
      </c>
      <c r="J31">
        <v>-3.9</v>
      </c>
      <c r="K31">
        <v>0.4</v>
      </c>
      <c r="L31">
        <v>52</v>
      </c>
    </row>
    <row r="32" spans="1:12" ht="15">
      <c r="A32">
        <v>586</v>
      </c>
      <c r="B32" s="58">
        <v>42821</v>
      </c>
      <c r="D32">
        <v>20.5</v>
      </c>
      <c r="E32">
        <f t="shared" si="0"/>
        <v>-0.10000000000000142</v>
      </c>
      <c r="F32">
        <f t="shared" si="1"/>
        <v>-0.13999999999999985</v>
      </c>
      <c r="G32">
        <v>18</v>
      </c>
      <c r="H32">
        <v>-3.9</v>
      </c>
      <c r="I32">
        <v>6.6</v>
      </c>
      <c r="J32">
        <v>-7.1</v>
      </c>
      <c r="K32">
        <v>-0.5</v>
      </c>
      <c r="L32">
        <v>48</v>
      </c>
    </row>
    <row r="33" spans="1:12" ht="15">
      <c r="A33">
        <v>586</v>
      </c>
      <c r="B33" s="58">
        <v>42822</v>
      </c>
      <c r="D33">
        <v>21.1</v>
      </c>
      <c r="E33">
        <f t="shared" si="0"/>
        <v>-0.6000000000000014</v>
      </c>
      <c r="F33">
        <f t="shared" si="1"/>
        <v>-0.36000000000000015</v>
      </c>
      <c r="G33">
        <v>18.7</v>
      </c>
      <c r="H33">
        <v>-1</v>
      </c>
      <c r="I33">
        <v>5.8</v>
      </c>
      <c r="J33">
        <v>-6.9</v>
      </c>
      <c r="K33">
        <v>-0.3</v>
      </c>
      <c r="L33">
        <v>53</v>
      </c>
    </row>
    <row r="34" spans="1:12" ht="15">
      <c r="A34">
        <v>586</v>
      </c>
      <c r="B34" s="58">
        <v>42823</v>
      </c>
      <c r="D34">
        <v>21.1</v>
      </c>
      <c r="E34">
        <f t="shared" si="0"/>
        <v>0</v>
      </c>
      <c r="F34">
        <f t="shared" si="1"/>
        <v>-0.24000000000000057</v>
      </c>
      <c r="G34">
        <v>18.7</v>
      </c>
      <c r="H34">
        <v>-1.1</v>
      </c>
      <c r="I34">
        <v>6.4</v>
      </c>
      <c r="J34">
        <v>-4.1</v>
      </c>
      <c r="K34">
        <v>0.5</v>
      </c>
      <c r="L34">
        <v>50</v>
      </c>
    </row>
    <row r="35" spans="1:12" s="24" customFormat="1" ht="15">
      <c r="A35" s="24">
        <v>586</v>
      </c>
      <c r="B35" s="65">
        <v>42824</v>
      </c>
      <c r="D35" s="24">
        <v>21.1</v>
      </c>
      <c r="E35">
        <f t="shared" si="0"/>
        <v>0</v>
      </c>
      <c r="F35">
        <f t="shared" si="1"/>
        <v>-0.2</v>
      </c>
      <c r="G35" s="24">
        <v>18.7</v>
      </c>
      <c r="H35" s="24">
        <v>-4.1</v>
      </c>
      <c r="I35" s="24">
        <v>10.6</v>
      </c>
      <c r="J35" s="24">
        <v>-8.1</v>
      </c>
      <c r="K35" s="24">
        <v>1.7</v>
      </c>
      <c r="L35" s="24">
        <v>49</v>
      </c>
    </row>
    <row r="36" spans="1:12" ht="15">
      <c r="A36">
        <v>586</v>
      </c>
      <c r="B36" s="58">
        <v>42825</v>
      </c>
      <c r="D36">
        <v>21.1</v>
      </c>
      <c r="E36">
        <f>+D35-D36</f>
        <v>0</v>
      </c>
      <c r="F36">
        <f t="shared" si="1"/>
        <v>-0.14000000000000057</v>
      </c>
      <c r="G36">
        <v>18.8</v>
      </c>
      <c r="H36">
        <v>3</v>
      </c>
      <c r="I36">
        <v>6.3</v>
      </c>
      <c r="J36">
        <v>-7.5</v>
      </c>
      <c r="K36">
        <v>-0.4</v>
      </c>
      <c r="L36">
        <v>47</v>
      </c>
    </row>
    <row r="37" spans="1:12" ht="15">
      <c r="A37">
        <v>586</v>
      </c>
      <c r="B37" s="58">
        <v>42826</v>
      </c>
      <c r="D37">
        <v>21.1</v>
      </c>
      <c r="E37">
        <f aca="true" t="shared" si="2" ref="E37:E73">+D36-D37</f>
        <v>0</v>
      </c>
      <c r="F37">
        <f t="shared" si="1"/>
        <v>-0.12000000000000029</v>
      </c>
      <c r="G37">
        <v>18.8</v>
      </c>
      <c r="H37">
        <v>-7.2</v>
      </c>
      <c r="I37">
        <v>7.6</v>
      </c>
      <c r="J37">
        <v>-10</v>
      </c>
      <c r="K37">
        <v>-1.3</v>
      </c>
      <c r="L37">
        <v>47</v>
      </c>
    </row>
    <row r="38" spans="1:12" ht="15">
      <c r="A38">
        <v>586</v>
      </c>
      <c r="B38" s="58">
        <v>42827</v>
      </c>
      <c r="D38">
        <v>21.1</v>
      </c>
      <c r="E38">
        <f t="shared" si="2"/>
        <v>0</v>
      </c>
      <c r="F38">
        <f t="shared" si="1"/>
        <v>0</v>
      </c>
      <c r="G38">
        <v>18.9</v>
      </c>
      <c r="H38">
        <v>-2.1</v>
      </c>
      <c r="I38">
        <v>6.7</v>
      </c>
      <c r="J38">
        <v>-2.2</v>
      </c>
      <c r="K38">
        <v>1.2</v>
      </c>
      <c r="L38">
        <v>46</v>
      </c>
    </row>
    <row r="39" spans="1:12" ht="15">
      <c r="A39">
        <v>586</v>
      </c>
      <c r="B39" s="58">
        <v>42828</v>
      </c>
      <c r="D39">
        <v>21.1</v>
      </c>
      <c r="E39">
        <f t="shared" si="2"/>
        <v>0</v>
      </c>
      <c r="F39">
        <f t="shared" si="1"/>
        <v>0</v>
      </c>
      <c r="G39">
        <v>18.9</v>
      </c>
      <c r="H39">
        <v>-1.9</v>
      </c>
      <c r="I39">
        <v>1.8</v>
      </c>
      <c r="J39">
        <v>-3.8</v>
      </c>
      <c r="K39">
        <v>-1.9</v>
      </c>
      <c r="L39">
        <v>47</v>
      </c>
    </row>
    <row r="40" spans="1:12" ht="15">
      <c r="A40">
        <v>586</v>
      </c>
      <c r="B40" s="58">
        <v>42829</v>
      </c>
      <c r="D40">
        <v>21.3</v>
      </c>
      <c r="E40">
        <f t="shared" si="2"/>
        <v>-0.1999999999999993</v>
      </c>
      <c r="F40">
        <f>+AVERAGE(E36:E40)</f>
        <v>-0.039999999999999855</v>
      </c>
      <c r="G40">
        <v>19.3</v>
      </c>
      <c r="H40">
        <v>-3.8</v>
      </c>
      <c r="I40">
        <v>2</v>
      </c>
      <c r="J40">
        <v>-10</v>
      </c>
      <c r="K40">
        <v>-4.4</v>
      </c>
      <c r="L40">
        <v>50</v>
      </c>
    </row>
    <row r="41" spans="1:12" ht="15">
      <c r="A41">
        <v>586</v>
      </c>
      <c r="B41" s="58">
        <v>42830</v>
      </c>
      <c r="D41">
        <v>21.3</v>
      </c>
      <c r="E41">
        <f t="shared" si="2"/>
        <v>0</v>
      </c>
      <c r="F41">
        <f aca="true" t="shared" si="3" ref="F41:F73">+AVERAGE(E37:E41)</f>
        <v>-0.039999999999999855</v>
      </c>
      <c r="G41">
        <v>19.3</v>
      </c>
      <c r="H41">
        <v>-9.6</v>
      </c>
      <c r="I41">
        <v>7.2</v>
      </c>
      <c r="J41">
        <v>-13.9</v>
      </c>
      <c r="K41">
        <v>-2.3</v>
      </c>
      <c r="L41">
        <v>50</v>
      </c>
    </row>
    <row r="42" spans="1:12" ht="15">
      <c r="A42">
        <v>586</v>
      </c>
      <c r="B42" s="58">
        <v>42831</v>
      </c>
      <c r="D42">
        <v>21.3</v>
      </c>
      <c r="E42">
        <f t="shared" si="2"/>
        <v>0</v>
      </c>
      <c r="F42">
        <f t="shared" si="3"/>
        <v>-0.039999999999999855</v>
      </c>
      <c r="G42">
        <v>19.3</v>
      </c>
      <c r="H42">
        <v>-6.2</v>
      </c>
      <c r="I42">
        <v>12.6</v>
      </c>
      <c r="J42">
        <v>-8.5</v>
      </c>
      <c r="K42">
        <v>2.2</v>
      </c>
      <c r="L42">
        <v>48</v>
      </c>
    </row>
    <row r="43" spans="1:12" ht="15">
      <c r="A43">
        <v>586</v>
      </c>
      <c r="B43" s="58">
        <v>42832</v>
      </c>
      <c r="D43">
        <v>20.9</v>
      </c>
      <c r="E43">
        <f t="shared" si="2"/>
        <v>0.40000000000000213</v>
      </c>
      <c r="F43">
        <f t="shared" si="3"/>
        <v>0.04000000000000057</v>
      </c>
      <c r="G43">
        <v>19.3</v>
      </c>
      <c r="H43">
        <v>-1.5</v>
      </c>
      <c r="I43">
        <v>12.6</v>
      </c>
      <c r="J43">
        <v>-1.8</v>
      </c>
      <c r="K43">
        <v>4.8</v>
      </c>
      <c r="L43">
        <v>46</v>
      </c>
    </row>
    <row r="44" spans="1:12" ht="15">
      <c r="A44">
        <v>586</v>
      </c>
      <c r="B44" s="58">
        <v>42833</v>
      </c>
      <c r="D44">
        <v>20.5</v>
      </c>
      <c r="E44">
        <f t="shared" si="2"/>
        <v>0.3999999999999986</v>
      </c>
      <c r="F44">
        <f t="shared" si="3"/>
        <v>0.12000000000000029</v>
      </c>
      <c r="G44">
        <v>19.3</v>
      </c>
      <c r="H44">
        <v>3.6</v>
      </c>
      <c r="I44">
        <v>9.9</v>
      </c>
      <c r="J44">
        <v>-0.2</v>
      </c>
      <c r="K44">
        <v>4</v>
      </c>
      <c r="L44">
        <v>45</v>
      </c>
    </row>
    <row r="45" spans="1:12" ht="15">
      <c r="A45">
        <v>586</v>
      </c>
      <c r="B45" s="58">
        <v>42834</v>
      </c>
      <c r="D45">
        <v>20.1</v>
      </c>
      <c r="E45">
        <f t="shared" si="2"/>
        <v>0.3999999999999986</v>
      </c>
      <c r="F45">
        <f t="shared" si="3"/>
        <v>0.23999999999999985</v>
      </c>
      <c r="G45">
        <v>19.3</v>
      </c>
      <c r="H45">
        <v>1.8</v>
      </c>
      <c r="I45">
        <v>5.3</v>
      </c>
      <c r="J45">
        <v>-10.5</v>
      </c>
      <c r="K45">
        <v>-1.1</v>
      </c>
      <c r="L45">
        <v>44</v>
      </c>
    </row>
    <row r="46" spans="1:12" ht="15">
      <c r="A46">
        <v>586</v>
      </c>
      <c r="B46" s="58">
        <v>42835</v>
      </c>
      <c r="D46">
        <v>19.5</v>
      </c>
      <c r="E46">
        <f t="shared" si="2"/>
        <v>0.6000000000000014</v>
      </c>
      <c r="F46">
        <f t="shared" si="3"/>
        <v>0.36000000000000015</v>
      </c>
      <c r="G46">
        <v>19.3</v>
      </c>
      <c r="H46">
        <v>-10.5</v>
      </c>
      <c r="I46">
        <v>8.9</v>
      </c>
      <c r="J46">
        <v>-12.7</v>
      </c>
      <c r="K46">
        <v>-1.8</v>
      </c>
      <c r="L46">
        <v>44</v>
      </c>
    </row>
    <row r="47" spans="1:12" ht="15">
      <c r="A47">
        <v>586</v>
      </c>
      <c r="B47" s="58">
        <v>42836</v>
      </c>
      <c r="D47">
        <v>19.1</v>
      </c>
      <c r="E47">
        <f t="shared" si="2"/>
        <v>0.3999999999999986</v>
      </c>
      <c r="F47">
        <f t="shared" si="3"/>
        <v>0.43999999999999984</v>
      </c>
      <c r="G47">
        <v>19.3</v>
      </c>
      <c r="H47">
        <v>-6.8</v>
      </c>
      <c r="I47">
        <v>11.1</v>
      </c>
      <c r="J47">
        <v>-8.4</v>
      </c>
      <c r="K47">
        <v>2.4</v>
      </c>
      <c r="L47">
        <v>43</v>
      </c>
    </row>
    <row r="48" spans="1:12" ht="15">
      <c r="A48">
        <v>586</v>
      </c>
      <c r="B48" s="58">
        <v>42837</v>
      </c>
      <c r="D48">
        <v>18.9</v>
      </c>
      <c r="E48">
        <f t="shared" si="2"/>
        <v>0.20000000000000284</v>
      </c>
      <c r="F48">
        <f t="shared" si="3"/>
        <v>0.4</v>
      </c>
      <c r="G48">
        <v>19.3</v>
      </c>
      <c r="H48">
        <v>3.2</v>
      </c>
      <c r="I48">
        <v>14.6</v>
      </c>
      <c r="J48">
        <v>-1.3</v>
      </c>
      <c r="K48">
        <v>5.8</v>
      </c>
      <c r="L48">
        <v>42</v>
      </c>
    </row>
    <row r="49" spans="1:12" ht="15">
      <c r="A49">
        <v>586</v>
      </c>
      <c r="B49" s="58">
        <v>42838</v>
      </c>
      <c r="D49">
        <v>18.2</v>
      </c>
      <c r="E49">
        <f t="shared" si="2"/>
        <v>0.6999999999999993</v>
      </c>
      <c r="F49">
        <f t="shared" si="3"/>
        <v>0.46000000000000013</v>
      </c>
      <c r="G49">
        <v>19.3</v>
      </c>
      <c r="H49">
        <v>-1.3</v>
      </c>
      <c r="I49">
        <v>14</v>
      </c>
      <c r="J49">
        <v>-2.7</v>
      </c>
      <c r="K49">
        <v>6</v>
      </c>
      <c r="L49">
        <v>39</v>
      </c>
    </row>
    <row r="50" spans="1:12" ht="15">
      <c r="A50">
        <v>586</v>
      </c>
      <c r="B50" s="58">
        <v>42839</v>
      </c>
      <c r="D50">
        <v>17.5</v>
      </c>
      <c r="E50">
        <f t="shared" si="2"/>
        <v>0.6999999999999993</v>
      </c>
      <c r="F50">
        <f t="shared" si="3"/>
        <v>0.5200000000000002</v>
      </c>
      <c r="G50">
        <v>19.3</v>
      </c>
      <c r="H50">
        <v>3.3</v>
      </c>
      <c r="I50">
        <v>12.1</v>
      </c>
      <c r="J50">
        <v>-2.5</v>
      </c>
      <c r="K50">
        <v>4.7</v>
      </c>
      <c r="L50">
        <v>37</v>
      </c>
    </row>
    <row r="51" spans="1:12" ht="15">
      <c r="A51">
        <v>586</v>
      </c>
      <c r="B51" s="58">
        <v>42840</v>
      </c>
      <c r="D51">
        <v>16.6</v>
      </c>
      <c r="E51">
        <f t="shared" si="2"/>
        <v>0.8999999999999986</v>
      </c>
      <c r="F51">
        <f t="shared" si="3"/>
        <v>0.5799999999999997</v>
      </c>
      <c r="G51">
        <v>19.3</v>
      </c>
      <c r="H51">
        <v>-2.3</v>
      </c>
      <c r="I51">
        <v>11.8</v>
      </c>
      <c r="J51">
        <v>-4.6</v>
      </c>
      <c r="K51">
        <v>2.8</v>
      </c>
      <c r="L51">
        <v>35</v>
      </c>
    </row>
    <row r="52" spans="1:12" ht="15">
      <c r="A52">
        <v>586</v>
      </c>
      <c r="B52" s="58">
        <v>42841</v>
      </c>
      <c r="D52">
        <v>16.1</v>
      </c>
      <c r="E52">
        <f t="shared" si="2"/>
        <v>0.5</v>
      </c>
      <c r="F52">
        <f t="shared" si="3"/>
        <v>0.6</v>
      </c>
      <c r="G52">
        <v>19.3</v>
      </c>
      <c r="H52">
        <v>-2.6</v>
      </c>
      <c r="I52">
        <v>12.9</v>
      </c>
      <c r="J52">
        <v>-5.3</v>
      </c>
      <c r="K52">
        <v>3.5</v>
      </c>
      <c r="L52">
        <v>33</v>
      </c>
    </row>
    <row r="53" spans="1:12" ht="15">
      <c r="A53">
        <v>586</v>
      </c>
      <c r="B53" s="58">
        <v>42842</v>
      </c>
      <c r="D53">
        <v>15.7</v>
      </c>
      <c r="E53">
        <f t="shared" si="2"/>
        <v>0.40000000000000213</v>
      </c>
      <c r="F53">
        <f t="shared" si="3"/>
        <v>0.6399999999999999</v>
      </c>
      <c r="G53">
        <v>19.3</v>
      </c>
      <c r="H53">
        <v>-2.5</v>
      </c>
      <c r="I53">
        <v>12.2</v>
      </c>
      <c r="J53">
        <v>-4.1</v>
      </c>
      <c r="K53">
        <v>4.3</v>
      </c>
      <c r="L53">
        <v>32</v>
      </c>
    </row>
    <row r="54" spans="1:12" ht="15">
      <c r="A54">
        <v>586</v>
      </c>
      <c r="B54" s="58">
        <v>42843</v>
      </c>
      <c r="D54">
        <v>15.3</v>
      </c>
      <c r="E54">
        <f t="shared" si="2"/>
        <v>0.3999999999999986</v>
      </c>
      <c r="F54">
        <f t="shared" si="3"/>
        <v>0.5799999999999997</v>
      </c>
      <c r="G54">
        <v>19.3</v>
      </c>
      <c r="H54">
        <v>0</v>
      </c>
      <c r="I54">
        <v>13.5</v>
      </c>
      <c r="J54">
        <v>-1</v>
      </c>
      <c r="K54">
        <v>7.3</v>
      </c>
      <c r="L54">
        <v>30</v>
      </c>
    </row>
    <row r="55" spans="1:12" ht="15">
      <c r="A55">
        <v>586</v>
      </c>
      <c r="B55" s="58">
        <v>42844</v>
      </c>
      <c r="D55">
        <v>14.5</v>
      </c>
      <c r="E55">
        <f t="shared" si="2"/>
        <v>0.8000000000000007</v>
      </c>
      <c r="F55">
        <f t="shared" si="3"/>
        <v>0.6</v>
      </c>
      <c r="G55">
        <v>19.4</v>
      </c>
      <c r="H55">
        <v>6.1</v>
      </c>
      <c r="I55">
        <v>11</v>
      </c>
      <c r="J55">
        <v>-2.4</v>
      </c>
      <c r="K55">
        <v>5</v>
      </c>
      <c r="L55">
        <v>29</v>
      </c>
    </row>
    <row r="56" spans="1:12" ht="15">
      <c r="A56">
        <v>586</v>
      </c>
      <c r="B56" s="58">
        <v>42845</v>
      </c>
      <c r="D56">
        <v>14</v>
      </c>
      <c r="E56">
        <f t="shared" si="2"/>
        <v>0.5</v>
      </c>
      <c r="F56">
        <f t="shared" si="3"/>
        <v>0.5200000000000002</v>
      </c>
      <c r="G56">
        <v>19.4</v>
      </c>
      <c r="H56">
        <v>-2.4</v>
      </c>
      <c r="I56">
        <v>11.1</v>
      </c>
      <c r="J56">
        <v>-5.1</v>
      </c>
      <c r="K56">
        <v>3.3</v>
      </c>
      <c r="L56">
        <v>28</v>
      </c>
    </row>
    <row r="57" spans="1:12" ht="15">
      <c r="A57">
        <v>586</v>
      </c>
      <c r="B57" s="58">
        <v>42846</v>
      </c>
      <c r="D57">
        <v>13.8</v>
      </c>
      <c r="E57">
        <f t="shared" si="2"/>
        <v>0.1999999999999993</v>
      </c>
      <c r="F57">
        <f t="shared" si="3"/>
        <v>0.46000000000000013</v>
      </c>
      <c r="G57">
        <v>19.4</v>
      </c>
      <c r="H57">
        <v>0</v>
      </c>
      <c r="I57">
        <v>6.3</v>
      </c>
      <c r="J57">
        <v>-3.9</v>
      </c>
      <c r="K57">
        <v>0.8</v>
      </c>
      <c r="L57">
        <v>26</v>
      </c>
    </row>
    <row r="58" spans="1:12" ht="15">
      <c r="A58">
        <v>586</v>
      </c>
      <c r="B58" s="58">
        <v>42847</v>
      </c>
      <c r="D58">
        <v>13.2</v>
      </c>
      <c r="E58">
        <f t="shared" si="2"/>
        <v>0.6000000000000014</v>
      </c>
      <c r="F58">
        <f t="shared" si="3"/>
        <v>0.5</v>
      </c>
      <c r="G58">
        <v>19.4</v>
      </c>
      <c r="H58">
        <v>-3.7</v>
      </c>
      <c r="I58">
        <v>12.3</v>
      </c>
      <c r="J58">
        <v>-8.6</v>
      </c>
      <c r="K58">
        <v>2.4</v>
      </c>
      <c r="L58">
        <v>26</v>
      </c>
    </row>
    <row r="59" spans="1:12" ht="15">
      <c r="A59">
        <v>586</v>
      </c>
      <c r="B59" s="58">
        <v>42848</v>
      </c>
      <c r="D59">
        <v>12.6</v>
      </c>
      <c r="E59">
        <f t="shared" si="2"/>
        <v>0.5999999999999996</v>
      </c>
      <c r="F59">
        <f t="shared" si="3"/>
        <v>0.5400000000000003</v>
      </c>
      <c r="G59">
        <v>19.5</v>
      </c>
      <c r="H59">
        <v>-0.5</v>
      </c>
      <c r="I59">
        <v>13.1</v>
      </c>
      <c r="J59">
        <v>-1.4</v>
      </c>
      <c r="K59">
        <v>6.5</v>
      </c>
      <c r="L59">
        <v>24</v>
      </c>
    </row>
    <row r="60" spans="1:12" ht="15">
      <c r="A60">
        <v>586</v>
      </c>
      <c r="B60" s="58">
        <v>42849</v>
      </c>
      <c r="D60">
        <v>12.1</v>
      </c>
      <c r="E60">
        <f t="shared" si="2"/>
        <v>0.5</v>
      </c>
      <c r="F60">
        <f t="shared" si="3"/>
        <v>0.4800000000000001</v>
      </c>
      <c r="G60">
        <v>19.6</v>
      </c>
      <c r="H60">
        <v>5.5</v>
      </c>
      <c r="I60">
        <v>8</v>
      </c>
      <c r="J60">
        <v>-0.5</v>
      </c>
      <c r="K60">
        <v>2.8</v>
      </c>
      <c r="L60">
        <v>22</v>
      </c>
    </row>
    <row r="61" spans="1:12" ht="15">
      <c r="A61">
        <v>586</v>
      </c>
      <c r="B61" s="58">
        <v>42850</v>
      </c>
      <c r="D61">
        <v>11.8</v>
      </c>
      <c r="E61">
        <f t="shared" si="2"/>
        <v>0.29999999999999893</v>
      </c>
      <c r="F61">
        <f t="shared" si="3"/>
        <v>0.43999999999999984</v>
      </c>
      <c r="G61">
        <v>19.6</v>
      </c>
      <c r="H61">
        <v>1.1</v>
      </c>
      <c r="I61">
        <v>5.1</v>
      </c>
      <c r="J61">
        <v>-3.4</v>
      </c>
      <c r="K61">
        <v>-0.9</v>
      </c>
      <c r="L61">
        <v>21</v>
      </c>
    </row>
    <row r="62" spans="1:12" ht="15">
      <c r="A62">
        <v>586</v>
      </c>
      <c r="B62" s="58">
        <v>42851</v>
      </c>
      <c r="D62">
        <v>12.3</v>
      </c>
      <c r="E62">
        <f t="shared" si="2"/>
        <v>-0.5</v>
      </c>
      <c r="F62">
        <f t="shared" si="3"/>
        <v>0.3</v>
      </c>
      <c r="G62">
        <v>20.1</v>
      </c>
      <c r="H62">
        <v>-2.4</v>
      </c>
      <c r="I62">
        <v>6.2</v>
      </c>
      <c r="J62">
        <v>-4.1</v>
      </c>
      <c r="K62">
        <v>0.4</v>
      </c>
      <c r="L62">
        <v>30</v>
      </c>
    </row>
    <row r="63" spans="1:12" ht="15">
      <c r="A63">
        <v>586</v>
      </c>
      <c r="B63" s="58">
        <v>42852</v>
      </c>
      <c r="D63">
        <v>12.5</v>
      </c>
      <c r="E63">
        <f t="shared" si="2"/>
        <v>-0.1999999999999993</v>
      </c>
      <c r="F63">
        <f t="shared" si="3"/>
        <v>0.13999999999999985</v>
      </c>
      <c r="G63">
        <v>20.3</v>
      </c>
      <c r="H63">
        <v>-1.1</v>
      </c>
      <c r="I63">
        <v>5.2</v>
      </c>
      <c r="J63">
        <v>-5.1</v>
      </c>
      <c r="K63">
        <v>-0.1</v>
      </c>
      <c r="L63">
        <v>27</v>
      </c>
    </row>
    <row r="64" spans="1:12" ht="15">
      <c r="A64">
        <v>586</v>
      </c>
      <c r="B64" s="58">
        <v>42853</v>
      </c>
      <c r="D64">
        <v>12.5</v>
      </c>
      <c r="E64">
        <f t="shared" si="2"/>
        <v>0</v>
      </c>
      <c r="F64">
        <f t="shared" si="3"/>
        <v>0.019999999999999928</v>
      </c>
      <c r="G64">
        <v>20.4</v>
      </c>
      <c r="H64">
        <v>-5.1</v>
      </c>
      <c r="I64">
        <v>2.4</v>
      </c>
      <c r="J64">
        <v>-11.6</v>
      </c>
      <c r="K64">
        <v>-4.9</v>
      </c>
      <c r="L64">
        <v>26</v>
      </c>
    </row>
    <row r="65" spans="1:12" ht="15">
      <c r="A65">
        <v>586</v>
      </c>
      <c r="B65" s="58">
        <v>42854</v>
      </c>
      <c r="D65">
        <v>12.8</v>
      </c>
      <c r="E65">
        <f t="shared" si="2"/>
        <v>-0.3000000000000007</v>
      </c>
      <c r="F65">
        <f t="shared" si="3"/>
        <v>-0.1400000000000002</v>
      </c>
      <c r="G65">
        <v>20.6</v>
      </c>
      <c r="H65">
        <v>-6.8</v>
      </c>
      <c r="I65">
        <v>2.4</v>
      </c>
      <c r="J65">
        <v>-6.8</v>
      </c>
      <c r="K65">
        <v>-2.9</v>
      </c>
      <c r="L65">
        <v>27</v>
      </c>
    </row>
    <row r="66" spans="1:12" ht="15">
      <c r="A66">
        <v>586</v>
      </c>
      <c r="B66" s="58">
        <v>42855</v>
      </c>
      <c r="D66">
        <v>13.1</v>
      </c>
      <c r="E66">
        <f t="shared" si="2"/>
        <v>-0.29999999999999893</v>
      </c>
      <c r="F66">
        <f t="shared" si="3"/>
        <v>-0.2599999999999998</v>
      </c>
      <c r="G66">
        <v>20.9</v>
      </c>
      <c r="H66">
        <v>-4.2</v>
      </c>
      <c r="I66">
        <v>6.4</v>
      </c>
      <c r="J66">
        <v>-7.4</v>
      </c>
      <c r="K66">
        <v>-0.2</v>
      </c>
      <c r="L66">
        <v>31</v>
      </c>
    </row>
    <row r="67" spans="1:12" ht="15">
      <c r="A67">
        <v>586</v>
      </c>
      <c r="B67" s="58">
        <v>42856</v>
      </c>
      <c r="D67">
        <v>13.2</v>
      </c>
      <c r="E67">
        <f t="shared" si="2"/>
        <v>-0.09999999999999964</v>
      </c>
      <c r="F67">
        <f t="shared" si="3"/>
        <v>-0.17999999999999972</v>
      </c>
      <c r="G67">
        <v>20.9</v>
      </c>
      <c r="H67">
        <v>0.5</v>
      </c>
      <c r="I67">
        <v>9.3</v>
      </c>
      <c r="J67">
        <v>-2.8</v>
      </c>
      <c r="K67">
        <v>2.9</v>
      </c>
      <c r="L67">
        <v>28</v>
      </c>
    </row>
    <row r="68" spans="1:12" ht="15">
      <c r="A68">
        <v>586</v>
      </c>
      <c r="B68" s="58">
        <v>42857</v>
      </c>
      <c r="D68">
        <v>13.3</v>
      </c>
      <c r="E68">
        <f t="shared" si="2"/>
        <v>-0.10000000000000142</v>
      </c>
      <c r="F68">
        <f t="shared" si="3"/>
        <v>-0.16000000000000014</v>
      </c>
      <c r="G68">
        <v>20.9</v>
      </c>
      <c r="H68">
        <v>-2.8</v>
      </c>
      <c r="I68">
        <v>11.5</v>
      </c>
      <c r="J68">
        <v>-4.5</v>
      </c>
      <c r="K68">
        <v>3.6</v>
      </c>
      <c r="L68">
        <v>28</v>
      </c>
    </row>
    <row r="69" spans="1:12" ht="15">
      <c r="A69">
        <v>586</v>
      </c>
      <c r="B69" s="58">
        <v>42858</v>
      </c>
      <c r="D69">
        <v>13.1</v>
      </c>
      <c r="E69">
        <f t="shared" si="2"/>
        <v>0.20000000000000107</v>
      </c>
      <c r="F69">
        <f t="shared" si="3"/>
        <v>-0.11999999999999993</v>
      </c>
      <c r="G69">
        <v>20.9</v>
      </c>
      <c r="H69">
        <v>2.2</v>
      </c>
      <c r="I69">
        <v>10.7</v>
      </c>
      <c r="J69">
        <v>-2.5</v>
      </c>
      <c r="K69">
        <v>4.1</v>
      </c>
      <c r="L69">
        <v>26</v>
      </c>
    </row>
    <row r="70" spans="1:12" ht="15">
      <c r="A70">
        <v>586</v>
      </c>
      <c r="B70" s="58">
        <v>42859</v>
      </c>
      <c r="D70">
        <v>12.4</v>
      </c>
      <c r="E70">
        <f t="shared" si="2"/>
        <v>0.6999999999999993</v>
      </c>
      <c r="F70">
        <f t="shared" si="3"/>
        <v>0.08000000000000007</v>
      </c>
      <c r="G70">
        <v>20.9</v>
      </c>
      <c r="H70">
        <v>-2.3</v>
      </c>
      <c r="I70">
        <v>17.1</v>
      </c>
      <c r="J70">
        <v>-3.3</v>
      </c>
      <c r="K70">
        <v>6.3</v>
      </c>
      <c r="L70">
        <v>25</v>
      </c>
    </row>
    <row r="71" spans="1:12" ht="15">
      <c r="A71">
        <v>586</v>
      </c>
      <c r="B71" s="58">
        <v>42860</v>
      </c>
      <c r="D71">
        <v>11.6</v>
      </c>
      <c r="E71">
        <f t="shared" si="2"/>
        <v>0.8000000000000007</v>
      </c>
      <c r="F71">
        <f t="shared" si="3"/>
        <v>0.3</v>
      </c>
      <c r="G71">
        <v>20.9</v>
      </c>
      <c r="H71">
        <v>-0.6</v>
      </c>
      <c r="I71">
        <v>18.2</v>
      </c>
      <c r="J71">
        <v>-2</v>
      </c>
      <c r="K71">
        <v>7.3</v>
      </c>
      <c r="L71">
        <v>22</v>
      </c>
    </row>
    <row r="72" spans="1:12" ht="15">
      <c r="A72">
        <v>586</v>
      </c>
      <c r="B72" s="58">
        <v>42861</v>
      </c>
      <c r="D72">
        <v>10.4</v>
      </c>
      <c r="E72">
        <f t="shared" si="2"/>
        <v>1.1999999999999993</v>
      </c>
      <c r="F72">
        <f t="shared" si="3"/>
        <v>0.5599999999999998</v>
      </c>
      <c r="G72">
        <v>20.9</v>
      </c>
      <c r="H72">
        <v>0.4</v>
      </c>
      <c r="I72">
        <v>17.6</v>
      </c>
      <c r="J72">
        <v>-0.4</v>
      </c>
      <c r="K72">
        <v>7.5</v>
      </c>
      <c r="L72">
        <v>20</v>
      </c>
    </row>
    <row r="73" spans="1:12" ht="15">
      <c r="A73" s="12">
        <v>586</v>
      </c>
      <c r="B73" s="58">
        <v>42862</v>
      </c>
      <c r="C73" s="12"/>
      <c r="D73">
        <v>9.6</v>
      </c>
      <c r="E73" s="12">
        <f t="shared" si="2"/>
        <v>0.8000000000000007</v>
      </c>
      <c r="F73" s="12">
        <f t="shared" si="3"/>
        <v>0.7400000000000002</v>
      </c>
      <c r="G73">
        <v>21</v>
      </c>
      <c r="H73">
        <v>4.4</v>
      </c>
      <c r="I73">
        <v>13.9</v>
      </c>
      <c r="J73">
        <v>3.2</v>
      </c>
      <c r="K73">
        <v>8</v>
      </c>
      <c r="L73">
        <v>18</v>
      </c>
    </row>
    <row r="74" spans="1:12" ht="15">
      <c r="A74">
        <v>586</v>
      </c>
      <c r="B74" s="58">
        <v>42863</v>
      </c>
      <c r="C74" s="64"/>
      <c r="D74">
        <v>8.5</v>
      </c>
      <c r="E74" s="12">
        <f aca="true" t="shared" si="4" ref="E74:E90">+D73-D74</f>
        <v>1.0999999999999996</v>
      </c>
      <c r="F74" s="12">
        <f aca="true" t="shared" si="5" ref="F74:F90">+AVERAGE(E70:E74)</f>
        <v>0.9199999999999999</v>
      </c>
      <c r="G74">
        <v>21</v>
      </c>
      <c r="H74">
        <v>3.2</v>
      </c>
      <c r="I74">
        <v>14.7</v>
      </c>
      <c r="J74">
        <v>0.5</v>
      </c>
      <c r="K74">
        <v>6.7</v>
      </c>
      <c r="L74">
        <v>16</v>
      </c>
    </row>
    <row r="75" spans="1:12" ht="15">
      <c r="A75" s="12">
        <v>586</v>
      </c>
      <c r="B75" s="58">
        <v>42864</v>
      </c>
      <c r="C75" s="64"/>
      <c r="D75">
        <v>7.5</v>
      </c>
      <c r="E75" s="12">
        <f t="shared" si="4"/>
        <v>1</v>
      </c>
      <c r="F75" s="12">
        <f t="shared" si="5"/>
        <v>0.9800000000000001</v>
      </c>
      <c r="G75">
        <v>21</v>
      </c>
      <c r="H75">
        <v>0.5</v>
      </c>
      <c r="I75">
        <v>9.6</v>
      </c>
      <c r="J75">
        <v>-1.2</v>
      </c>
      <c r="K75">
        <v>2.4</v>
      </c>
      <c r="L75">
        <v>15</v>
      </c>
    </row>
    <row r="76" spans="1:12" ht="15">
      <c r="A76">
        <v>586</v>
      </c>
      <c r="B76" s="58">
        <v>42865</v>
      </c>
      <c r="C76" s="64"/>
      <c r="D76">
        <v>8.1</v>
      </c>
      <c r="E76" s="12">
        <f t="shared" si="4"/>
        <v>-0.5999999999999996</v>
      </c>
      <c r="F76" s="12">
        <f t="shared" si="5"/>
        <v>0.7</v>
      </c>
      <c r="G76">
        <v>21.7</v>
      </c>
      <c r="H76">
        <v>-0.2</v>
      </c>
      <c r="I76">
        <v>12.3</v>
      </c>
      <c r="J76">
        <v>-5.8</v>
      </c>
      <c r="K76">
        <v>2.4</v>
      </c>
      <c r="L76">
        <v>14</v>
      </c>
    </row>
    <row r="77" spans="1:12" ht="15">
      <c r="A77" s="12">
        <v>586</v>
      </c>
      <c r="B77" s="58">
        <v>42866</v>
      </c>
      <c r="C77" s="64"/>
      <c r="D77">
        <v>7.9</v>
      </c>
      <c r="E77" s="12">
        <f t="shared" si="4"/>
        <v>0.1999999999999993</v>
      </c>
      <c r="F77" s="12">
        <f t="shared" si="5"/>
        <v>0.5</v>
      </c>
      <c r="G77">
        <v>22</v>
      </c>
      <c r="H77">
        <v>1.3</v>
      </c>
      <c r="I77">
        <v>12.6</v>
      </c>
      <c r="J77">
        <v>-1.4</v>
      </c>
      <c r="K77">
        <v>5</v>
      </c>
      <c r="L77">
        <v>17</v>
      </c>
    </row>
    <row r="78" spans="1:12" ht="15">
      <c r="A78">
        <v>586</v>
      </c>
      <c r="B78" s="58">
        <v>42867</v>
      </c>
      <c r="C78" s="64"/>
      <c r="D78">
        <v>7.1</v>
      </c>
      <c r="E78" s="12">
        <f t="shared" si="4"/>
        <v>0.8000000000000007</v>
      </c>
      <c r="F78" s="12">
        <f t="shared" si="5"/>
        <v>0.5</v>
      </c>
      <c r="G78">
        <v>22</v>
      </c>
      <c r="H78">
        <v>-1.1</v>
      </c>
      <c r="I78">
        <v>15.2</v>
      </c>
      <c r="J78">
        <v>-2.1</v>
      </c>
      <c r="K78">
        <v>7</v>
      </c>
      <c r="L78">
        <v>14</v>
      </c>
    </row>
    <row r="79" spans="1:12" ht="15">
      <c r="A79" s="12">
        <v>586</v>
      </c>
      <c r="B79" s="58">
        <v>42868</v>
      </c>
      <c r="C79" s="64"/>
      <c r="D79">
        <v>5.8</v>
      </c>
      <c r="E79" s="12">
        <f t="shared" si="4"/>
        <v>1.2999999999999998</v>
      </c>
      <c r="F79" s="12">
        <f t="shared" si="5"/>
        <v>0.54</v>
      </c>
      <c r="G79">
        <v>22</v>
      </c>
      <c r="H79">
        <v>5.3</v>
      </c>
      <c r="I79">
        <v>14.7</v>
      </c>
      <c r="J79">
        <v>4.1</v>
      </c>
      <c r="K79">
        <v>8.8</v>
      </c>
      <c r="L79">
        <v>10</v>
      </c>
    </row>
    <row r="80" spans="1:12" ht="15">
      <c r="A80">
        <v>586</v>
      </c>
      <c r="B80" s="58">
        <v>42869</v>
      </c>
      <c r="C80" s="64"/>
      <c r="D80">
        <v>4.3</v>
      </c>
      <c r="E80" s="12">
        <f t="shared" si="4"/>
        <v>1.5</v>
      </c>
      <c r="F80" s="12">
        <f t="shared" si="5"/>
        <v>0.64</v>
      </c>
      <c r="G80">
        <v>22</v>
      </c>
      <c r="H80">
        <v>4.8</v>
      </c>
      <c r="I80">
        <v>13.1</v>
      </c>
      <c r="J80">
        <v>0.5</v>
      </c>
      <c r="K80">
        <v>7.1</v>
      </c>
      <c r="L80">
        <v>8</v>
      </c>
    </row>
    <row r="81" spans="1:12" ht="15">
      <c r="A81" s="12">
        <v>586</v>
      </c>
      <c r="B81" s="58">
        <v>42870</v>
      </c>
      <c r="C81" s="64"/>
      <c r="D81">
        <v>2.9</v>
      </c>
      <c r="E81" s="12">
        <f t="shared" si="4"/>
        <v>1.4</v>
      </c>
      <c r="F81" s="12">
        <f t="shared" si="5"/>
        <v>1.0399999999999998</v>
      </c>
      <c r="G81">
        <v>22</v>
      </c>
      <c r="H81">
        <v>1.9</v>
      </c>
      <c r="I81">
        <v>13</v>
      </c>
      <c r="J81">
        <v>-0.8</v>
      </c>
      <c r="K81">
        <v>6.5</v>
      </c>
      <c r="L81">
        <v>6</v>
      </c>
    </row>
    <row r="82" spans="1:12" ht="15">
      <c r="A82">
        <v>586</v>
      </c>
      <c r="B82" s="58">
        <v>42871</v>
      </c>
      <c r="C82" s="64"/>
      <c r="D82">
        <v>1.7</v>
      </c>
      <c r="E82" s="12">
        <f t="shared" si="4"/>
        <v>1.2</v>
      </c>
      <c r="F82" s="12">
        <f t="shared" si="5"/>
        <v>1.24</v>
      </c>
      <c r="G82">
        <v>22</v>
      </c>
      <c r="H82">
        <v>-0.7</v>
      </c>
      <c r="I82">
        <v>7.5</v>
      </c>
      <c r="J82">
        <v>-2.4</v>
      </c>
      <c r="K82">
        <v>1.5</v>
      </c>
      <c r="L82">
        <v>4</v>
      </c>
    </row>
    <row r="83" spans="1:12" ht="15">
      <c r="A83" s="12">
        <v>586</v>
      </c>
      <c r="B83" s="58">
        <v>42872</v>
      </c>
      <c r="C83" s="64"/>
      <c r="D83">
        <v>1</v>
      </c>
      <c r="E83" s="12">
        <f t="shared" si="4"/>
        <v>0.7</v>
      </c>
      <c r="F83" s="12">
        <f t="shared" si="5"/>
        <v>1.22</v>
      </c>
      <c r="G83">
        <v>22</v>
      </c>
      <c r="H83">
        <v>-2.3</v>
      </c>
      <c r="I83">
        <v>3.1</v>
      </c>
      <c r="J83">
        <v>-4.5</v>
      </c>
      <c r="K83">
        <v>-1.3</v>
      </c>
      <c r="L83">
        <v>2</v>
      </c>
    </row>
    <row r="84" spans="1:12" ht="15">
      <c r="A84">
        <v>586</v>
      </c>
      <c r="B84" s="58">
        <v>42873</v>
      </c>
      <c r="C84" s="64"/>
      <c r="D84">
        <v>2.4</v>
      </c>
      <c r="E84" s="12">
        <f t="shared" si="4"/>
        <v>-1.4</v>
      </c>
      <c r="F84" s="12">
        <f t="shared" si="5"/>
        <v>0.6799999999999999</v>
      </c>
      <c r="G84">
        <v>22.8</v>
      </c>
      <c r="H84">
        <v>-4.5</v>
      </c>
      <c r="I84">
        <v>1.7</v>
      </c>
      <c r="J84">
        <v>-8.2</v>
      </c>
      <c r="K84">
        <v>-3.5</v>
      </c>
      <c r="L84">
        <v>10</v>
      </c>
    </row>
    <row r="85" spans="1:12" ht="15">
      <c r="A85" s="12">
        <v>586</v>
      </c>
      <c r="B85" s="58">
        <v>42874</v>
      </c>
      <c r="C85" s="64"/>
      <c r="D85">
        <v>2.9</v>
      </c>
      <c r="E85" s="12">
        <f t="shared" si="4"/>
        <v>-0.5</v>
      </c>
      <c r="F85" s="12">
        <f t="shared" si="5"/>
        <v>0.27999999999999997</v>
      </c>
      <c r="G85">
        <v>23.2</v>
      </c>
      <c r="H85">
        <v>-6.9</v>
      </c>
      <c r="I85">
        <v>5.8</v>
      </c>
      <c r="J85">
        <v>-9.8</v>
      </c>
      <c r="K85">
        <v>-1.9</v>
      </c>
      <c r="L85">
        <v>13</v>
      </c>
    </row>
    <row r="86" spans="1:12" ht="15">
      <c r="A86">
        <v>586</v>
      </c>
      <c r="B86" s="58">
        <v>42875</v>
      </c>
      <c r="C86" s="64"/>
      <c r="D86">
        <v>2.8</v>
      </c>
      <c r="E86" s="12">
        <f t="shared" si="4"/>
        <v>0.10000000000000009</v>
      </c>
      <c r="F86" s="12">
        <f t="shared" si="5"/>
        <v>0.020000000000000018</v>
      </c>
      <c r="G86">
        <v>23.2</v>
      </c>
      <c r="H86">
        <v>-3.1</v>
      </c>
      <c r="I86">
        <v>8.9</v>
      </c>
      <c r="J86">
        <v>-3.4</v>
      </c>
      <c r="K86">
        <v>2.2</v>
      </c>
      <c r="L86">
        <v>9</v>
      </c>
    </row>
    <row r="87" spans="1:12" ht="15">
      <c r="A87" s="12">
        <v>586</v>
      </c>
      <c r="B87" s="58">
        <v>42876</v>
      </c>
      <c r="C87" s="64"/>
      <c r="D87">
        <v>2.4</v>
      </c>
      <c r="E87" s="12">
        <f t="shared" si="4"/>
        <v>0.3999999999999999</v>
      </c>
      <c r="F87" s="12">
        <f t="shared" si="5"/>
        <v>-0.13999999999999999</v>
      </c>
      <c r="G87">
        <v>23.2</v>
      </c>
      <c r="H87">
        <v>-2.3</v>
      </c>
      <c r="I87">
        <v>12</v>
      </c>
      <c r="J87">
        <v>-5.3</v>
      </c>
      <c r="K87">
        <v>3.6</v>
      </c>
      <c r="L87">
        <v>6</v>
      </c>
    </row>
    <row r="88" spans="1:12" ht="15">
      <c r="A88">
        <v>586</v>
      </c>
      <c r="B88" s="58">
        <v>42877</v>
      </c>
      <c r="C88" s="64"/>
      <c r="D88">
        <v>2.2</v>
      </c>
      <c r="E88" s="12">
        <f t="shared" si="4"/>
        <v>0.19999999999999973</v>
      </c>
      <c r="F88" s="12">
        <f t="shared" si="5"/>
        <v>-0.24000000000000005</v>
      </c>
      <c r="G88">
        <v>23.2</v>
      </c>
      <c r="H88">
        <v>-1</v>
      </c>
      <c r="I88">
        <v>11.1</v>
      </c>
      <c r="J88">
        <v>-1.3</v>
      </c>
      <c r="K88">
        <v>5.7</v>
      </c>
      <c r="L88">
        <v>4</v>
      </c>
    </row>
    <row r="89" spans="1:12" ht="15">
      <c r="A89" s="12">
        <v>586</v>
      </c>
      <c r="B89" s="58">
        <v>42878</v>
      </c>
      <c r="C89" s="64"/>
      <c r="D89">
        <v>1</v>
      </c>
      <c r="E89" s="12">
        <f t="shared" si="4"/>
        <v>1.2000000000000002</v>
      </c>
      <c r="F89" s="12">
        <f t="shared" si="5"/>
        <v>0.27999999999999997</v>
      </c>
      <c r="G89">
        <v>23.3</v>
      </c>
      <c r="H89">
        <v>2.1</v>
      </c>
      <c r="I89">
        <v>10</v>
      </c>
      <c r="J89">
        <v>0.8</v>
      </c>
      <c r="K89">
        <v>5.9</v>
      </c>
      <c r="L89">
        <v>2</v>
      </c>
    </row>
    <row r="90" spans="1:12" ht="15">
      <c r="A90">
        <v>586</v>
      </c>
      <c r="B90" s="58">
        <v>42879</v>
      </c>
      <c r="C90" s="64"/>
      <c r="D90">
        <v>0</v>
      </c>
      <c r="E90" s="12">
        <f t="shared" si="4"/>
        <v>1</v>
      </c>
      <c r="F90" s="12">
        <f t="shared" si="5"/>
        <v>0.58</v>
      </c>
      <c r="G90">
        <v>23.3</v>
      </c>
      <c r="H90">
        <v>5.5</v>
      </c>
      <c r="I90">
        <v>15.7</v>
      </c>
      <c r="J90">
        <v>0.5</v>
      </c>
      <c r="K90">
        <v>8.5</v>
      </c>
      <c r="L90">
        <v>0</v>
      </c>
    </row>
    <row r="91" spans="4:11" ht="12.75">
      <c r="D91" s="14" t="s">
        <v>50</v>
      </c>
      <c r="E91" s="30">
        <f>AVERAGE(E22:E90)</f>
        <v>0.3159420289855072</v>
      </c>
      <c r="F91" s="30">
        <f>AVERAGE(F26:F90)</f>
        <v>0.30153846153846153</v>
      </c>
      <c r="G91">
        <f>G90-G22</f>
        <v>6.600000000000001</v>
      </c>
      <c r="H91" t="s">
        <v>62</v>
      </c>
      <c r="J91" s="31" t="s">
        <v>63</v>
      </c>
      <c r="K91" s="30">
        <f>AVERAGE(K22:K90)</f>
        <v>2.6449275362318834</v>
      </c>
    </row>
    <row r="92" spans="4:6" ht="12.75">
      <c r="D92" s="14" t="s">
        <v>51</v>
      </c>
      <c r="E92" s="21">
        <f>MAX(E22:E90)</f>
        <v>1.5</v>
      </c>
      <c r="F92" s="21">
        <f>MAX(F26:F90)</f>
        <v>1.24</v>
      </c>
    </row>
    <row r="93" spans="4:5" ht="12.75">
      <c r="D93" s="14" t="s">
        <v>37</v>
      </c>
      <c r="E93" s="14">
        <f>COUNT(E22:E90)</f>
        <v>69</v>
      </c>
    </row>
    <row r="95" ht="12.75">
      <c r="D95">
        <f>MAX(D6:D90)</f>
        <v>21.8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76">
      <selection activeCell="E95" sqref="E95"/>
    </sheetView>
  </sheetViews>
  <sheetFormatPr defaultColWidth="9.140625" defaultRowHeight="12.75"/>
  <sheetData>
    <row r="1" spans="1:10" ht="1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5:6" ht="12.75">
      <c r="E2" s="14"/>
      <c r="F2" s="3" t="s">
        <v>57</v>
      </c>
    </row>
    <row r="3" spans="4:6" ht="12.75">
      <c r="D3">
        <f>+MAX(D6:D73)</f>
        <v>15.1</v>
      </c>
      <c r="E3" s="14"/>
      <c r="F3" s="3" t="s">
        <v>59</v>
      </c>
    </row>
    <row r="4" spans="5:6" ht="12.75">
      <c r="E4" s="14" t="s">
        <v>60</v>
      </c>
      <c r="F4" s="29" t="s">
        <v>60</v>
      </c>
    </row>
    <row r="5" spans="1:12" ht="12.75">
      <c r="A5" s="12" t="s">
        <v>22</v>
      </c>
      <c r="B5" s="12" t="s">
        <v>3</v>
      </c>
      <c r="C5" s="12" t="s">
        <v>53</v>
      </c>
      <c r="D5" s="12" t="s">
        <v>24</v>
      </c>
      <c r="E5" s="33" t="s">
        <v>61</v>
      </c>
      <c r="F5" s="6" t="s">
        <v>61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2" t="s">
        <v>30</v>
      </c>
    </row>
    <row r="6" spans="1:12" ht="15">
      <c r="A6" s="56">
        <v>586</v>
      </c>
      <c r="B6" s="58">
        <v>42430</v>
      </c>
      <c r="D6">
        <v>13.7</v>
      </c>
      <c r="G6">
        <v>14.6</v>
      </c>
      <c r="H6">
        <v>-2.9</v>
      </c>
      <c r="I6">
        <v>7.1</v>
      </c>
      <c r="J6">
        <v>-7.8</v>
      </c>
      <c r="K6">
        <v>-0.6</v>
      </c>
      <c r="L6">
        <v>41</v>
      </c>
    </row>
    <row r="7" spans="1:12" ht="15">
      <c r="A7" s="56">
        <v>586</v>
      </c>
      <c r="B7" s="58">
        <v>42431</v>
      </c>
      <c r="D7">
        <v>13.5</v>
      </c>
      <c r="G7">
        <v>14.6</v>
      </c>
      <c r="H7">
        <v>-4.2</v>
      </c>
      <c r="I7">
        <v>7</v>
      </c>
      <c r="J7">
        <v>-6.3</v>
      </c>
      <c r="K7">
        <v>-0.3</v>
      </c>
      <c r="L7">
        <v>40</v>
      </c>
    </row>
    <row r="8" spans="1:12" ht="15">
      <c r="A8" s="56">
        <v>586</v>
      </c>
      <c r="B8" s="58">
        <v>42432</v>
      </c>
      <c r="D8">
        <v>13.4</v>
      </c>
      <c r="G8">
        <v>14.6</v>
      </c>
      <c r="H8">
        <v>-6.1</v>
      </c>
      <c r="I8">
        <v>12.8</v>
      </c>
      <c r="J8">
        <v>-8</v>
      </c>
      <c r="K8">
        <v>1.1</v>
      </c>
      <c r="L8">
        <v>40</v>
      </c>
    </row>
    <row r="9" spans="1:12" ht="15">
      <c r="A9" s="56">
        <v>586</v>
      </c>
      <c r="B9" s="58">
        <v>42433</v>
      </c>
      <c r="D9">
        <v>13.4</v>
      </c>
      <c r="G9">
        <v>14.6</v>
      </c>
      <c r="H9">
        <v>-2.4</v>
      </c>
      <c r="I9">
        <v>9.8</v>
      </c>
      <c r="J9">
        <v>-5.1</v>
      </c>
      <c r="K9">
        <v>0.7</v>
      </c>
      <c r="L9">
        <v>39</v>
      </c>
    </row>
    <row r="10" spans="1:12" ht="15">
      <c r="A10" s="56">
        <v>586</v>
      </c>
      <c r="B10" s="58">
        <v>42434</v>
      </c>
      <c r="D10">
        <v>13.5</v>
      </c>
      <c r="G10">
        <v>14.6</v>
      </c>
      <c r="H10">
        <v>-4.3</v>
      </c>
      <c r="I10">
        <v>9.6</v>
      </c>
      <c r="J10">
        <v>-4.2</v>
      </c>
      <c r="K10">
        <v>2.5</v>
      </c>
      <c r="L10">
        <v>38</v>
      </c>
    </row>
    <row r="11" spans="1:12" ht="15">
      <c r="A11" s="56">
        <v>586</v>
      </c>
      <c r="B11" s="58">
        <v>42435</v>
      </c>
      <c r="D11">
        <v>13.5</v>
      </c>
      <c r="G11">
        <v>14.6</v>
      </c>
      <c r="H11">
        <v>1.7</v>
      </c>
      <c r="I11">
        <v>4.6</v>
      </c>
      <c r="J11">
        <v>-2</v>
      </c>
      <c r="K11">
        <v>0.5</v>
      </c>
      <c r="L11">
        <v>37</v>
      </c>
    </row>
    <row r="12" spans="1:12" ht="15">
      <c r="A12" s="56">
        <v>586</v>
      </c>
      <c r="B12" s="58">
        <v>42436</v>
      </c>
      <c r="D12">
        <v>13.9</v>
      </c>
      <c r="G12">
        <v>14.8</v>
      </c>
      <c r="H12">
        <v>-2</v>
      </c>
      <c r="I12">
        <v>2.3</v>
      </c>
      <c r="J12">
        <v>-13.8</v>
      </c>
      <c r="K12">
        <v>-5</v>
      </c>
      <c r="L12">
        <v>40</v>
      </c>
    </row>
    <row r="13" spans="1:12" ht="15">
      <c r="A13" s="56">
        <v>586</v>
      </c>
      <c r="B13" s="58">
        <v>42437</v>
      </c>
      <c r="D13">
        <v>14</v>
      </c>
      <c r="G13">
        <v>14.8</v>
      </c>
      <c r="H13">
        <v>-13.8</v>
      </c>
      <c r="I13">
        <v>6.1</v>
      </c>
      <c r="J13">
        <v>-16.7</v>
      </c>
      <c r="K13">
        <v>-6.5</v>
      </c>
      <c r="L13">
        <v>40</v>
      </c>
    </row>
    <row r="14" spans="1:12" ht="15">
      <c r="A14" s="56">
        <v>586</v>
      </c>
      <c r="B14" s="58">
        <v>42438</v>
      </c>
      <c r="D14">
        <v>14.1</v>
      </c>
      <c r="G14">
        <v>14.9</v>
      </c>
      <c r="H14">
        <v>-12.4</v>
      </c>
      <c r="I14">
        <v>4.8</v>
      </c>
      <c r="J14">
        <v>-16.2</v>
      </c>
      <c r="K14">
        <v>-4.9</v>
      </c>
      <c r="L14">
        <v>39</v>
      </c>
    </row>
    <row r="15" spans="1:12" ht="15">
      <c r="A15" s="56">
        <v>586</v>
      </c>
      <c r="B15" s="58">
        <v>42439</v>
      </c>
      <c r="D15">
        <v>14.1</v>
      </c>
      <c r="G15">
        <v>14.9</v>
      </c>
      <c r="H15">
        <v>-6.4</v>
      </c>
      <c r="I15">
        <v>11</v>
      </c>
      <c r="J15">
        <v>-8.5</v>
      </c>
      <c r="K15">
        <v>1.3</v>
      </c>
      <c r="L15">
        <v>38</v>
      </c>
    </row>
    <row r="16" spans="1:12" ht="15">
      <c r="A16" s="56">
        <v>586</v>
      </c>
      <c r="B16" s="58">
        <v>42440</v>
      </c>
      <c r="D16">
        <v>14.1</v>
      </c>
      <c r="G16">
        <v>14.9</v>
      </c>
      <c r="H16">
        <v>-2.9</v>
      </c>
      <c r="I16">
        <v>12.7</v>
      </c>
      <c r="J16">
        <v>-4.7</v>
      </c>
      <c r="K16">
        <v>3.5</v>
      </c>
      <c r="L16">
        <v>37</v>
      </c>
    </row>
    <row r="17" spans="1:12" ht="15">
      <c r="A17" s="56">
        <v>586</v>
      </c>
      <c r="B17" s="58">
        <v>42441</v>
      </c>
      <c r="D17">
        <v>13.9</v>
      </c>
      <c r="G17">
        <v>14.9</v>
      </c>
      <c r="H17">
        <v>3.2</v>
      </c>
      <c r="I17">
        <v>5</v>
      </c>
      <c r="J17">
        <v>-2.9</v>
      </c>
      <c r="K17">
        <v>0.4</v>
      </c>
      <c r="L17">
        <v>36</v>
      </c>
    </row>
    <row r="18" spans="1:12" ht="15">
      <c r="A18" s="56">
        <v>586</v>
      </c>
      <c r="B18" s="58">
        <v>42442</v>
      </c>
      <c r="D18">
        <v>13.9</v>
      </c>
      <c r="G18">
        <v>14.9</v>
      </c>
      <c r="H18">
        <v>-2.8</v>
      </c>
      <c r="I18">
        <v>6.4</v>
      </c>
      <c r="J18">
        <v>-5.3</v>
      </c>
      <c r="K18">
        <v>0.7</v>
      </c>
      <c r="L18">
        <v>36</v>
      </c>
    </row>
    <row r="19" spans="1:12" ht="15">
      <c r="A19" s="56">
        <v>586</v>
      </c>
      <c r="B19" s="58">
        <v>42443</v>
      </c>
      <c r="D19">
        <v>14</v>
      </c>
      <c r="G19">
        <v>15</v>
      </c>
      <c r="H19">
        <v>-0.7</v>
      </c>
      <c r="I19">
        <v>5.9</v>
      </c>
      <c r="J19">
        <v>-5</v>
      </c>
      <c r="K19">
        <v>0.7</v>
      </c>
      <c r="L19">
        <v>36</v>
      </c>
    </row>
    <row r="20" spans="1:12" ht="15">
      <c r="A20" s="56">
        <v>586</v>
      </c>
      <c r="B20" s="58">
        <v>42444</v>
      </c>
      <c r="D20">
        <v>14</v>
      </c>
      <c r="G20">
        <v>15</v>
      </c>
      <c r="H20">
        <v>-4.4</v>
      </c>
      <c r="I20">
        <v>1.5</v>
      </c>
      <c r="J20">
        <v>-8.7</v>
      </c>
      <c r="K20">
        <v>-3.6</v>
      </c>
      <c r="L20">
        <v>36</v>
      </c>
    </row>
    <row r="21" spans="1:12" ht="15">
      <c r="A21" s="56">
        <v>586</v>
      </c>
      <c r="B21" s="58">
        <v>42445</v>
      </c>
      <c r="D21">
        <v>14</v>
      </c>
      <c r="G21">
        <v>15</v>
      </c>
      <c r="H21">
        <v>-2.8</v>
      </c>
      <c r="I21">
        <v>4.5</v>
      </c>
      <c r="J21">
        <v>-10.3</v>
      </c>
      <c r="K21">
        <v>-3.5</v>
      </c>
      <c r="L21">
        <v>36</v>
      </c>
    </row>
    <row r="22" spans="1:12" ht="15">
      <c r="A22" s="56">
        <v>586</v>
      </c>
      <c r="B22" s="58">
        <v>42446</v>
      </c>
      <c r="D22">
        <v>14</v>
      </c>
      <c r="G22">
        <v>15</v>
      </c>
      <c r="H22">
        <v>-10.2</v>
      </c>
      <c r="I22">
        <v>6.7</v>
      </c>
      <c r="J22">
        <v>-12.1</v>
      </c>
      <c r="K22">
        <v>-2.6</v>
      </c>
      <c r="L22">
        <v>35</v>
      </c>
    </row>
    <row r="23" spans="1:12" ht="15">
      <c r="A23" s="56">
        <v>586</v>
      </c>
      <c r="B23" s="58">
        <v>42447</v>
      </c>
      <c r="D23">
        <v>14</v>
      </c>
      <c r="G23">
        <v>15</v>
      </c>
      <c r="H23">
        <v>-6.4</v>
      </c>
      <c r="I23">
        <v>6.3</v>
      </c>
      <c r="J23">
        <v>-11.5</v>
      </c>
      <c r="K23">
        <v>-1.7</v>
      </c>
      <c r="L23">
        <v>34</v>
      </c>
    </row>
    <row r="24" spans="1:12" ht="15">
      <c r="A24" s="56">
        <v>586</v>
      </c>
      <c r="B24" s="58">
        <v>42448</v>
      </c>
      <c r="D24">
        <v>13.9</v>
      </c>
      <c r="G24">
        <v>15</v>
      </c>
      <c r="H24">
        <v>-4.2</v>
      </c>
      <c r="I24">
        <v>6</v>
      </c>
      <c r="J24">
        <v>-7.3</v>
      </c>
      <c r="K24">
        <v>-0.4</v>
      </c>
      <c r="L24">
        <v>33</v>
      </c>
    </row>
    <row r="25" spans="1:12" ht="15">
      <c r="A25" s="56">
        <v>586</v>
      </c>
      <c r="B25" s="58">
        <v>42449</v>
      </c>
      <c r="D25">
        <v>13.7</v>
      </c>
      <c r="G25">
        <v>15</v>
      </c>
      <c r="H25">
        <v>-7</v>
      </c>
      <c r="I25">
        <v>8.5</v>
      </c>
      <c r="J25">
        <v>-10.5</v>
      </c>
      <c r="K25">
        <v>-0.8</v>
      </c>
      <c r="L25">
        <v>33</v>
      </c>
    </row>
    <row r="26" spans="1:12" ht="15">
      <c r="A26" s="56">
        <v>586</v>
      </c>
      <c r="B26" s="58">
        <v>42450</v>
      </c>
      <c r="D26">
        <v>13.6</v>
      </c>
      <c r="G26">
        <v>15</v>
      </c>
      <c r="H26">
        <v>-4</v>
      </c>
      <c r="I26">
        <v>11</v>
      </c>
      <c r="J26">
        <v>-5.6</v>
      </c>
      <c r="K26">
        <v>3.6</v>
      </c>
      <c r="L26">
        <v>32</v>
      </c>
    </row>
    <row r="27" spans="1:12" ht="15">
      <c r="A27" s="56">
        <v>586</v>
      </c>
      <c r="B27" s="58">
        <v>42451</v>
      </c>
      <c r="D27">
        <v>13.4</v>
      </c>
      <c r="G27">
        <v>15</v>
      </c>
      <c r="H27">
        <v>4.9</v>
      </c>
      <c r="I27">
        <v>7.8</v>
      </c>
      <c r="J27">
        <v>-7</v>
      </c>
      <c r="K27">
        <v>1.8</v>
      </c>
      <c r="L27">
        <v>30</v>
      </c>
    </row>
    <row r="28" spans="1:12" ht="15">
      <c r="A28" s="56">
        <v>586</v>
      </c>
      <c r="B28" s="58">
        <v>42452</v>
      </c>
      <c r="D28">
        <v>13.2</v>
      </c>
      <c r="G28">
        <v>15</v>
      </c>
      <c r="H28">
        <v>-7</v>
      </c>
      <c r="I28">
        <v>-2.6</v>
      </c>
      <c r="J28">
        <v>-8.2</v>
      </c>
      <c r="K28">
        <v>-6</v>
      </c>
      <c r="L28">
        <v>30</v>
      </c>
    </row>
    <row r="29" spans="1:12" ht="15">
      <c r="A29" s="56">
        <v>586</v>
      </c>
      <c r="B29" s="58">
        <v>42453</v>
      </c>
      <c r="D29">
        <v>13.5</v>
      </c>
      <c r="G29">
        <v>15.2</v>
      </c>
      <c r="H29">
        <v>-7.5</v>
      </c>
      <c r="I29">
        <v>4.7</v>
      </c>
      <c r="J29">
        <v>-9.8</v>
      </c>
      <c r="K29">
        <v>-3</v>
      </c>
      <c r="L29">
        <v>34</v>
      </c>
    </row>
    <row r="30" spans="1:12" ht="15">
      <c r="A30" s="56">
        <v>586</v>
      </c>
      <c r="B30" s="58">
        <v>42454</v>
      </c>
      <c r="D30">
        <v>13.7</v>
      </c>
      <c r="G30">
        <v>15.2</v>
      </c>
      <c r="H30">
        <v>-6.5</v>
      </c>
      <c r="I30">
        <v>1.7</v>
      </c>
      <c r="J30">
        <v>-8.4</v>
      </c>
      <c r="K30">
        <v>-3.4</v>
      </c>
      <c r="L30">
        <v>34</v>
      </c>
    </row>
    <row r="31" spans="1:12" ht="15">
      <c r="A31" s="56">
        <v>586</v>
      </c>
      <c r="B31" s="58">
        <v>42455</v>
      </c>
      <c r="D31">
        <v>13.8</v>
      </c>
      <c r="G31">
        <v>15.4</v>
      </c>
      <c r="H31">
        <v>-5.8</v>
      </c>
      <c r="I31">
        <v>1.2</v>
      </c>
      <c r="J31">
        <v>-16.3</v>
      </c>
      <c r="K31">
        <v>-6.3</v>
      </c>
      <c r="L31">
        <v>34</v>
      </c>
    </row>
    <row r="32" spans="1:12" ht="15">
      <c r="A32" s="56">
        <v>586</v>
      </c>
      <c r="B32" s="58">
        <v>42456</v>
      </c>
      <c r="D32">
        <v>13.9</v>
      </c>
      <c r="G32">
        <v>15.6</v>
      </c>
      <c r="H32">
        <v>-15.7</v>
      </c>
      <c r="I32">
        <v>6</v>
      </c>
      <c r="J32">
        <v>-17.9</v>
      </c>
      <c r="K32">
        <v>-4</v>
      </c>
      <c r="L32">
        <v>35</v>
      </c>
    </row>
    <row r="33" spans="1:12" ht="15">
      <c r="A33" s="56">
        <v>586</v>
      </c>
      <c r="B33" s="58">
        <v>42457</v>
      </c>
      <c r="D33">
        <v>14.2</v>
      </c>
      <c r="G33">
        <v>15.6</v>
      </c>
      <c r="H33">
        <v>-1.8</v>
      </c>
      <c r="I33">
        <v>8.8</v>
      </c>
      <c r="J33">
        <v>-2.2</v>
      </c>
      <c r="K33">
        <v>2</v>
      </c>
      <c r="L33">
        <v>36</v>
      </c>
    </row>
    <row r="34" spans="1:12" ht="15">
      <c r="A34" s="56">
        <v>586</v>
      </c>
      <c r="B34" s="58">
        <v>42458</v>
      </c>
      <c r="D34">
        <v>14.3</v>
      </c>
      <c r="G34">
        <v>15.7</v>
      </c>
      <c r="H34">
        <v>1.5</v>
      </c>
      <c r="I34">
        <v>1.5</v>
      </c>
      <c r="J34">
        <v>-8.9</v>
      </c>
      <c r="K34">
        <v>-3.4</v>
      </c>
      <c r="L34">
        <v>37</v>
      </c>
    </row>
    <row r="35" spans="1:12" ht="15">
      <c r="A35" s="56">
        <v>586</v>
      </c>
      <c r="B35" s="58">
        <v>42459</v>
      </c>
      <c r="D35">
        <v>14.9</v>
      </c>
      <c r="G35">
        <v>16.1</v>
      </c>
      <c r="H35">
        <v>-8.6</v>
      </c>
      <c r="I35">
        <v>0.9</v>
      </c>
      <c r="J35">
        <v>-14.1</v>
      </c>
      <c r="K35">
        <v>-7.2</v>
      </c>
      <c r="L35">
        <v>39</v>
      </c>
    </row>
    <row r="36" spans="1:12" ht="15">
      <c r="A36" s="56">
        <v>586</v>
      </c>
      <c r="B36" s="58">
        <v>42460</v>
      </c>
      <c r="D36">
        <v>15.1</v>
      </c>
      <c r="G36">
        <v>16.1</v>
      </c>
      <c r="H36">
        <v>-10</v>
      </c>
      <c r="I36">
        <v>2.3</v>
      </c>
      <c r="J36">
        <v>-10.4</v>
      </c>
      <c r="K36">
        <v>-5.1</v>
      </c>
      <c r="L36">
        <v>36</v>
      </c>
    </row>
    <row r="37" spans="1:12" ht="15">
      <c r="A37" s="56">
        <v>586</v>
      </c>
      <c r="B37" s="58">
        <v>42461</v>
      </c>
      <c r="D37">
        <v>15.1</v>
      </c>
      <c r="G37">
        <v>16.1</v>
      </c>
      <c r="H37">
        <v>-8.8</v>
      </c>
      <c r="I37">
        <v>3.6</v>
      </c>
      <c r="J37">
        <v>-12.9</v>
      </c>
      <c r="K37">
        <v>-5</v>
      </c>
      <c r="L37">
        <v>36</v>
      </c>
    </row>
    <row r="38" spans="1:12" ht="15">
      <c r="A38" s="56">
        <v>586</v>
      </c>
      <c r="B38" s="58">
        <v>42462</v>
      </c>
      <c r="D38">
        <v>15.1</v>
      </c>
      <c r="G38">
        <v>16.1</v>
      </c>
      <c r="H38">
        <v>-11.8</v>
      </c>
      <c r="I38">
        <v>8.5</v>
      </c>
      <c r="J38">
        <v>-13.6</v>
      </c>
      <c r="K38">
        <v>-2</v>
      </c>
      <c r="L38">
        <v>35</v>
      </c>
    </row>
    <row r="39" spans="1:12" ht="15">
      <c r="A39" s="56">
        <v>586</v>
      </c>
      <c r="B39" s="58">
        <v>42463</v>
      </c>
      <c r="D39">
        <v>15.1</v>
      </c>
      <c r="G39">
        <v>16.1</v>
      </c>
      <c r="H39">
        <v>-6.9</v>
      </c>
      <c r="I39">
        <v>10.2</v>
      </c>
      <c r="J39">
        <v>-7.2</v>
      </c>
      <c r="K39">
        <v>1.5</v>
      </c>
      <c r="L39">
        <v>33</v>
      </c>
    </row>
    <row r="40" spans="1:12" s="62" customFormat="1" ht="15">
      <c r="A40" s="60">
        <v>586</v>
      </c>
      <c r="B40" s="61">
        <v>42464</v>
      </c>
      <c r="D40" s="62">
        <v>15.1</v>
      </c>
      <c r="G40" s="62">
        <v>16.1</v>
      </c>
      <c r="H40" s="62">
        <v>-4.1</v>
      </c>
      <c r="I40" s="62">
        <v>12</v>
      </c>
      <c r="J40" s="62">
        <v>-6.2</v>
      </c>
      <c r="K40" s="62">
        <v>2.5</v>
      </c>
      <c r="L40" s="62">
        <v>32</v>
      </c>
    </row>
    <row r="41" spans="1:12" ht="15">
      <c r="A41" s="56">
        <v>586</v>
      </c>
      <c r="B41" s="58">
        <v>42465</v>
      </c>
      <c r="D41">
        <v>14.9</v>
      </c>
      <c r="E41">
        <f>+D40-D41</f>
        <v>0.1999999999999993</v>
      </c>
      <c r="G41">
        <v>16.1</v>
      </c>
      <c r="H41">
        <v>-2</v>
      </c>
      <c r="I41">
        <v>8.5</v>
      </c>
      <c r="J41">
        <v>-4</v>
      </c>
      <c r="K41">
        <v>1.4</v>
      </c>
      <c r="L41">
        <v>31</v>
      </c>
    </row>
    <row r="42" spans="1:12" ht="15">
      <c r="A42" s="56">
        <v>586</v>
      </c>
      <c r="B42" s="58">
        <v>42466</v>
      </c>
      <c r="D42">
        <v>14.7</v>
      </c>
      <c r="E42">
        <f>+D41-D42</f>
        <v>0.20000000000000107</v>
      </c>
      <c r="G42">
        <v>16.1</v>
      </c>
      <c r="H42">
        <v>-1.3</v>
      </c>
      <c r="I42">
        <v>11.1</v>
      </c>
      <c r="J42">
        <v>-3.2</v>
      </c>
      <c r="K42">
        <v>3.5</v>
      </c>
      <c r="L42">
        <v>29</v>
      </c>
    </row>
    <row r="43" spans="1:12" ht="15">
      <c r="A43" s="56">
        <v>586</v>
      </c>
      <c r="B43" s="58">
        <v>42467</v>
      </c>
      <c r="D43">
        <v>14.1</v>
      </c>
      <c r="E43">
        <f>+D42-D43</f>
        <v>0.5999999999999996</v>
      </c>
      <c r="G43">
        <v>16.1</v>
      </c>
      <c r="H43">
        <v>-2.8</v>
      </c>
      <c r="I43">
        <v>13.5</v>
      </c>
      <c r="J43">
        <v>-3.1</v>
      </c>
      <c r="K43">
        <v>5.2</v>
      </c>
      <c r="L43">
        <v>27</v>
      </c>
    </row>
    <row r="44" spans="1:12" ht="15">
      <c r="A44" s="56">
        <v>586</v>
      </c>
      <c r="B44" s="58">
        <v>42468</v>
      </c>
      <c r="D44">
        <v>13</v>
      </c>
      <c r="E44">
        <f>+D43-D44</f>
        <v>1.0999999999999996</v>
      </c>
      <c r="G44">
        <v>16.1</v>
      </c>
      <c r="H44">
        <v>3.4</v>
      </c>
      <c r="I44">
        <v>10</v>
      </c>
      <c r="J44">
        <v>-0.4</v>
      </c>
      <c r="K44">
        <v>4.1</v>
      </c>
      <c r="L44">
        <v>26</v>
      </c>
    </row>
    <row r="45" spans="1:12" ht="15">
      <c r="A45" s="56">
        <v>586</v>
      </c>
      <c r="B45" s="58">
        <v>42469</v>
      </c>
      <c r="D45">
        <v>12.6</v>
      </c>
      <c r="E45">
        <f>+D44-D45</f>
        <v>0.40000000000000036</v>
      </c>
      <c r="F45">
        <f>+AVERAGE(E41:E45)</f>
        <v>0.5</v>
      </c>
      <c r="G45">
        <v>16.3</v>
      </c>
      <c r="H45">
        <v>1.5</v>
      </c>
      <c r="I45">
        <v>7.1</v>
      </c>
      <c r="J45">
        <v>-0.2</v>
      </c>
      <c r="K45">
        <v>2.3</v>
      </c>
      <c r="L45">
        <v>26</v>
      </c>
    </row>
    <row r="46" spans="1:12" ht="15">
      <c r="A46" s="56">
        <v>586</v>
      </c>
      <c r="B46" s="58">
        <v>42470</v>
      </c>
      <c r="D46">
        <v>12.6</v>
      </c>
      <c r="E46">
        <f aca="true" t="shared" si="0" ref="E46:E89">+D45-D46</f>
        <v>0</v>
      </c>
      <c r="F46">
        <f aca="true" t="shared" si="1" ref="F46:F89">+AVERAGE(E42:E46)</f>
        <v>0.46000000000000013</v>
      </c>
      <c r="G46">
        <v>16.4</v>
      </c>
      <c r="H46">
        <v>1</v>
      </c>
      <c r="I46">
        <v>10.2</v>
      </c>
      <c r="J46">
        <v>-2.3</v>
      </c>
      <c r="K46">
        <v>2.5</v>
      </c>
      <c r="L46">
        <v>25</v>
      </c>
    </row>
    <row r="47" spans="1:12" ht="15">
      <c r="A47" s="56">
        <v>586</v>
      </c>
      <c r="B47" s="58">
        <v>42471</v>
      </c>
      <c r="D47">
        <v>12</v>
      </c>
      <c r="E47">
        <f t="shared" si="0"/>
        <v>0.5999999999999996</v>
      </c>
      <c r="F47">
        <f t="shared" si="1"/>
        <v>0.5399999999999998</v>
      </c>
      <c r="G47">
        <v>16.4</v>
      </c>
      <c r="H47">
        <v>-1.9</v>
      </c>
      <c r="I47">
        <v>9.6</v>
      </c>
      <c r="J47">
        <v>-3</v>
      </c>
      <c r="K47">
        <v>1.5</v>
      </c>
      <c r="L47">
        <v>24</v>
      </c>
    </row>
    <row r="48" spans="1:12" ht="15">
      <c r="A48" s="56">
        <v>586</v>
      </c>
      <c r="B48" s="58">
        <v>42472</v>
      </c>
      <c r="D48">
        <v>11.6</v>
      </c>
      <c r="E48">
        <f t="shared" si="0"/>
        <v>0.40000000000000036</v>
      </c>
      <c r="F48">
        <f t="shared" si="1"/>
        <v>0.5</v>
      </c>
      <c r="G48">
        <v>16.4</v>
      </c>
      <c r="H48">
        <v>-0.8</v>
      </c>
      <c r="I48">
        <v>8.4</v>
      </c>
      <c r="J48">
        <v>-3.4</v>
      </c>
      <c r="K48">
        <v>1.5</v>
      </c>
      <c r="L48">
        <v>24</v>
      </c>
    </row>
    <row r="49" spans="1:12" ht="15">
      <c r="A49" s="56">
        <v>586</v>
      </c>
      <c r="B49" s="58">
        <v>42473</v>
      </c>
      <c r="D49">
        <v>11.5</v>
      </c>
      <c r="E49">
        <f t="shared" si="0"/>
        <v>0.09999999999999964</v>
      </c>
      <c r="F49">
        <f t="shared" si="1"/>
        <v>0.3</v>
      </c>
      <c r="G49">
        <v>16.6</v>
      </c>
      <c r="H49">
        <v>-3.2</v>
      </c>
      <c r="I49">
        <v>12.3</v>
      </c>
      <c r="J49">
        <v>-5.2</v>
      </c>
      <c r="K49">
        <v>3.4</v>
      </c>
      <c r="L49">
        <v>24</v>
      </c>
    </row>
    <row r="50" spans="1:12" ht="15">
      <c r="A50" s="56">
        <v>586</v>
      </c>
      <c r="B50" s="58">
        <v>42474</v>
      </c>
      <c r="D50">
        <v>10.7</v>
      </c>
      <c r="E50">
        <f t="shared" si="0"/>
        <v>0.8000000000000007</v>
      </c>
      <c r="F50">
        <f t="shared" si="1"/>
        <v>0.38000000000000006</v>
      </c>
      <c r="G50">
        <v>16.6</v>
      </c>
      <c r="H50">
        <v>1.5</v>
      </c>
      <c r="I50">
        <v>10.7</v>
      </c>
      <c r="J50">
        <v>0.8</v>
      </c>
      <c r="K50">
        <v>5.3</v>
      </c>
      <c r="L50">
        <v>22</v>
      </c>
    </row>
    <row r="51" spans="1:12" ht="15">
      <c r="A51" s="56">
        <v>586</v>
      </c>
      <c r="B51" s="58">
        <v>42475</v>
      </c>
      <c r="D51">
        <v>10.2</v>
      </c>
      <c r="E51">
        <f t="shared" si="0"/>
        <v>0.5</v>
      </c>
      <c r="F51">
        <f t="shared" si="1"/>
        <v>0.4800000000000001</v>
      </c>
      <c r="G51">
        <v>16.7</v>
      </c>
      <c r="H51">
        <v>4.5</v>
      </c>
      <c r="I51">
        <v>5.3</v>
      </c>
      <c r="J51">
        <v>-3.1</v>
      </c>
      <c r="K51">
        <v>1</v>
      </c>
      <c r="L51">
        <v>21</v>
      </c>
    </row>
    <row r="52" spans="1:12" ht="15">
      <c r="A52" s="56">
        <v>586</v>
      </c>
      <c r="B52" s="58">
        <v>42476</v>
      </c>
      <c r="D52">
        <v>10.4</v>
      </c>
      <c r="E52">
        <f t="shared" si="0"/>
        <v>-0.20000000000000107</v>
      </c>
      <c r="F52">
        <f t="shared" si="1"/>
        <v>0.31999999999999995</v>
      </c>
      <c r="G52">
        <v>17</v>
      </c>
      <c r="H52">
        <v>-2.6</v>
      </c>
      <c r="I52">
        <v>5.9</v>
      </c>
      <c r="J52">
        <v>-4.5</v>
      </c>
      <c r="K52">
        <v>-1.4</v>
      </c>
      <c r="L52">
        <v>24</v>
      </c>
    </row>
    <row r="53" spans="1:12" ht="15">
      <c r="A53" s="56">
        <v>586</v>
      </c>
      <c r="B53" s="58">
        <v>42477</v>
      </c>
      <c r="D53">
        <v>10.7</v>
      </c>
      <c r="E53">
        <f t="shared" si="0"/>
        <v>-0.29999999999999893</v>
      </c>
      <c r="F53">
        <f t="shared" si="1"/>
        <v>0.18000000000000008</v>
      </c>
      <c r="G53">
        <v>17.3</v>
      </c>
      <c r="H53">
        <v>-4</v>
      </c>
      <c r="I53">
        <v>3.2</v>
      </c>
      <c r="J53">
        <v>-8.2</v>
      </c>
      <c r="K53">
        <v>-2.9</v>
      </c>
      <c r="L53">
        <v>27</v>
      </c>
    </row>
    <row r="54" spans="1:12" ht="15">
      <c r="A54" s="56">
        <v>586</v>
      </c>
      <c r="B54" s="58">
        <v>42478</v>
      </c>
      <c r="D54">
        <v>10.7</v>
      </c>
      <c r="E54">
        <f t="shared" si="0"/>
        <v>0</v>
      </c>
      <c r="F54">
        <f t="shared" si="1"/>
        <v>0.16000000000000014</v>
      </c>
      <c r="G54">
        <v>17.4</v>
      </c>
      <c r="H54">
        <v>-8.1</v>
      </c>
      <c r="I54">
        <v>3.8</v>
      </c>
      <c r="J54">
        <v>-9.7</v>
      </c>
      <c r="K54">
        <v>-3.4</v>
      </c>
      <c r="L54">
        <v>27</v>
      </c>
    </row>
    <row r="55" spans="1:12" ht="15">
      <c r="A55" s="56">
        <v>586</v>
      </c>
      <c r="B55" s="58">
        <v>42479</v>
      </c>
      <c r="D55">
        <v>11.1</v>
      </c>
      <c r="E55">
        <f t="shared" si="0"/>
        <v>-0.40000000000000036</v>
      </c>
      <c r="F55">
        <f t="shared" si="1"/>
        <v>-0.08000000000000007</v>
      </c>
      <c r="G55">
        <v>17.5</v>
      </c>
      <c r="H55">
        <v>-6.4</v>
      </c>
      <c r="I55">
        <v>5.4</v>
      </c>
      <c r="J55">
        <v>-12.7</v>
      </c>
      <c r="K55">
        <v>-2.5</v>
      </c>
      <c r="L55">
        <v>27</v>
      </c>
    </row>
    <row r="56" spans="1:12" ht="15">
      <c r="A56" s="56">
        <v>586</v>
      </c>
      <c r="B56" s="58">
        <v>42480</v>
      </c>
      <c r="D56">
        <v>11.1</v>
      </c>
      <c r="E56">
        <f t="shared" si="0"/>
        <v>0</v>
      </c>
      <c r="F56">
        <f t="shared" si="1"/>
        <v>-0.18000000000000008</v>
      </c>
      <c r="G56">
        <v>17.6</v>
      </c>
      <c r="H56">
        <v>-1.5</v>
      </c>
      <c r="I56">
        <v>9</v>
      </c>
      <c r="J56">
        <v>-3.1</v>
      </c>
      <c r="K56">
        <v>1.7</v>
      </c>
      <c r="L56">
        <v>25</v>
      </c>
    </row>
    <row r="57" spans="1:12" ht="15">
      <c r="A57" s="56">
        <v>586</v>
      </c>
      <c r="B57" s="58">
        <v>42481</v>
      </c>
      <c r="D57">
        <v>11.2</v>
      </c>
      <c r="E57">
        <f t="shared" si="0"/>
        <v>-0.09999999999999964</v>
      </c>
      <c r="F57">
        <f t="shared" si="1"/>
        <v>-0.15999999999999978</v>
      </c>
      <c r="G57">
        <v>17.6</v>
      </c>
      <c r="H57">
        <v>-2.8</v>
      </c>
      <c r="I57">
        <v>13.6</v>
      </c>
      <c r="J57">
        <v>-5.5</v>
      </c>
      <c r="K57">
        <v>3.4</v>
      </c>
      <c r="L57">
        <v>25</v>
      </c>
    </row>
    <row r="58" spans="1:12" ht="15">
      <c r="A58" s="56">
        <v>586</v>
      </c>
      <c r="B58" s="58">
        <v>42482</v>
      </c>
      <c r="D58">
        <v>11</v>
      </c>
      <c r="E58">
        <f t="shared" si="0"/>
        <v>0.1999999999999993</v>
      </c>
      <c r="F58">
        <f t="shared" si="1"/>
        <v>-0.060000000000000143</v>
      </c>
      <c r="G58">
        <v>17.6</v>
      </c>
      <c r="H58">
        <v>-1.4</v>
      </c>
      <c r="I58">
        <v>14.4</v>
      </c>
      <c r="J58">
        <v>-1.5</v>
      </c>
      <c r="K58">
        <v>7.3</v>
      </c>
      <c r="L58">
        <v>23</v>
      </c>
    </row>
    <row r="59" spans="1:12" ht="15">
      <c r="A59" s="56">
        <v>586</v>
      </c>
      <c r="B59" s="58">
        <v>42483</v>
      </c>
      <c r="D59">
        <v>10.4</v>
      </c>
      <c r="E59">
        <f t="shared" si="0"/>
        <v>0.5999999999999996</v>
      </c>
      <c r="F59">
        <f t="shared" si="1"/>
        <v>0.05999999999999979</v>
      </c>
      <c r="G59">
        <v>17.6</v>
      </c>
      <c r="H59">
        <v>5.3</v>
      </c>
      <c r="I59">
        <v>10</v>
      </c>
      <c r="J59">
        <v>-4.4</v>
      </c>
      <c r="K59">
        <v>3.7</v>
      </c>
      <c r="L59">
        <v>21</v>
      </c>
    </row>
    <row r="60" spans="1:12" ht="15">
      <c r="A60" s="56">
        <v>586</v>
      </c>
      <c r="B60" s="58">
        <v>42484</v>
      </c>
      <c r="D60">
        <v>9.8</v>
      </c>
      <c r="E60">
        <f t="shared" si="0"/>
        <v>0.5999999999999996</v>
      </c>
      <c r="F60">
        <f t="shared" si="1"/>
        <v>0.2599999999999998</v>
      </c>
      <c r="G60">
        <v>17.6</v>
      </c>
      <c r="H60">
        <v>-3.9</v>
      </c>
      <c r="I60">
        <v>9.2</v>
      </c>
      <c r="J60">
        <v>-6</v>
      </c>
      <c r="K60">
        <v>2</v>
      </c>
      <c r="L60">
        <v>20</v>
      </c>
    </row>
    <row r="61" spans="1:12" ht="15">
      <c r="A61" s="56">
        <v>586</v>
      </c>
      <c r="B61" s="58">
        <v>42485</v>
      </c>
      <c r="D61">
        <v>8.8</v>
      </c>
      <c r="E61">
        <f t="shared" si="0"/>
        <v>1</v>
      </c>
      <c r="F61">
        <f t="shared" si="1"/>
        <v>0.4599999999999998</v>
      </c>
      <c r="G61">
        <v>17.6</v>
      </c>
      <c r="H61">
        <v>-0.5</v>
      </c>
      <c r="I61">
        <v>7.3</v>
      </c>
      <c r="J61">
        <v>-4.6</v>
      </c>
      <c r="K61">
        <v>0.3</v>
      </c>
      <c r="L61">
        <v>18</v>
      </c>
    </row>
    <row r="62" spans="1:12" ht="15">
      <c r="A62" s="56">
        <v>586</v>
      </c>
      <c r="B62" s="58">
        <v>42486</v>
      </c>
      <c r="D62">
        <v>8.8</v>
      </c>
      <c r="E62">
        <f t="shared" si="0"/>
        <v>0</v>
      </c>
      <c r="F62">
        <f t="shared" si="1"/>
        <v>0.4799999999999997</v>
      </c>
      <c r="G62">
        <v>17.8</v>
      </c>
      <c r="H62">
        <v>-4.4</v>
      </c>
      <c r="I62">
        <v>4.1</v>
      </c>
      <c r="J62">
        <v>-4.8</v>
      </c>
      <c r="K62">
        <v>-1.8</v>
      </c>
      <c r="L62">
        <v>19</v>
      </c>
    </row>
    <row r="63" spans="1:12" ht="15">
      <c r="A63" s="56">
        <v>586</v>
      </c>
      <c r="B63" s="58">
        <v>42487</v>
      </c>
      <c r="D63">
        <v>9.1</v>
      </c>
      <c r="E63">
        <f t="shared" si="0"/>
        <v>-0.29999999999999893</v>
      </c>
      <c r="F63">
        <f t="shared" si="1"/>
        <v>0.38000000000000006</v>
      </c>
      <c r="G63">
        <v>18</v>
      </c>
      <c r="H63">
        <v>-2</v>
      </c>
      <c r="I63">
        <v>7.6</v>
      </c>
      <c r="J63">
        <v>-3.7</v>
      </c>
      <c r="K63">
        <v>0.9</v>
      </c>
      <c r="L63">
        <v>21</v>
      </c>
    </row>
    <row r="64" spans="1:12" ht="15">
      <c r="A64" s="56">
        <v>586</v>
      </c>
      <c r="B64" s="58">
        <v>42488</v>
      </c>
      <c r="D64">
        <v>8.8</v>
      </c>
      <c r="E64">
        <f t="shared" si="0"/>
        <v>0.29999999999999893</v>
      </c>
      <c r="F64">
        <f t="shared" si="1"/>
        <v>0.31999999999999995</v>
      </c>
      <c r="G64">
        <v>18.1</v>
      </c>
      <c r="H64">
        <v>0.5</v>
      </c>
      <c r="I64">
        <v>6.1</v>
      </c>
      <c r="J64">
        <v>-2.4</v>
      </c>
      <c r="K64">
        <v>1</v>
      </c>
      <c r="L64">
        <v>19</v>
      </c>
    </row>
    <row r="65" spans="1:12" ht="15">
      <c r="A65" s="56">
        <v>586</v>
      </c>
      <c r="B65" s="58">
        <v>42489</v>
      </c>
      <c r="D65">
        <v>9.1</v>
      </c>
      <c r="E65">
        <f t="shared" si="0"/>
        <v>-0.29999999999999893</v>
      </c>
      <c r="F65">
        <f t="shared" si="1"/>
        <v>0.1400000000000002</v>
      </c>
      <c r="G65">
        <v>18.4</v>
      </c>
      <c r="H65">
        <v>-2.4</v>
      </c>
      <c r="I65">
        <v>3.4</v>
      </c>
      <c r="J65">
        <v>-4.7</v>
      </c>
      <c r="K65">
        <v>-1.4</v>
      </c>
      <c r="L65">
        <v>20</v>
      </c>
    </row>
    <row r="66" spans="1:12" ht="15">
      <c r="A66" s="56">
        <v>586</v>
      </c>
      <c r="B66" s="58">
        <v>42490</v>
      </c>
      <c r="D66">
        <v>9.6</v>
      </c>
      <c r="E66">
        <f t="shared" si="0"/>
        <v>-0.5</v>
      </c>
      <c r="F66">
        <f t="shared" si="1"/>
        <v>-0.15999999999999978</v>
      </c>
      <c r="G66">
        <v>18.8</v>
      </c>
      <c r="H66">
        <v>-2.9</v>
      </c>
      <c r="I66">
        <v>8.4</v>
      </c>
      <c r="J66">
        <v>-4.6</v>
      </c>
      <c r="K66">
        <v>0.3</v>
      </c>
      <c r="L66">
        <v>21</v>
      </c>
    </row>
    <row r="67" spans="1:12" ht="15">
      <c r="A67" s="56">
        <v>586</v>
      </c>
      <c r="B67" s="58">
        <v>42491</v>
      </c>
      <c r="D67">
        <v>9.6</v>
      </c>
      <c r="E67">
        <f t="shared" si="0"/>
        <v>0</v>
      </c>
      <c r="F67">
        <f t="shared" si="1"/>
        <v>-0.15999999999999978</v>
      </c>
      <c r="G67">
        <v>18.8</v>
      </c>
      <c r="H67">
        <v>-4.6</v>
      </c>
      <c r="I67">
        <v>4.2</v>
      </c>
      <c r="J67">
        <v>-6.1</v>
      </c>
      <c r="K67">
        <v>-0.6</v>
      </c>
      <c r="L67">
        <v>22</v>
      </c>
    </row>
    <row r="68" spans="1:12" ht="15">
      <c r="A68" s="56">
        <v>586</v>
      </c>
      <c r="B68" s="58">
        <v>42492</v>
      </c>
      <c r="D68">
        <v>9.6</v>
      </c>
      <c r="E68">
        <f t="shared" si="0"/>
        <v>0</v>
      </c>
      <c r="F68">
        <f t="shared" si="1"/>
        <v>-0.1</v>
      </c>
      <c r="G68">
        <v>18.9</v>
      </c>
      <c r="H68">
        <v>-3.3</v>
      </c>
      <c r="I68">
        <v>10.3</v>
      </c>
      <c r="J68">
        <v>-5.1</v>
      </c>
      <c r="K68">
        <v>0.7</v>
      </c>
      <c r="L68">
        <v>22</v>
      </c>
    </row>
    <row r="69" spans="1:12" ht="15">
      <c r="A69" s="56">
        <v>586</v>
      </c>
      <c r="B69" s="58">
        <v>42493</v>
      </c>
      <c r="D69">
        <v>9.6</v>
      </c>
      <c r="E69">
        <f t="shared" si="0"/>
        <v>0</v>
      </c>
      <c r="F69">
        <f t="shared" si="1"/>
        <v>-0.15999999999999978</v>
      </c>
      <c r="G69">
        <v>18.9</v>
      </c>
      <c r="H69">
        <v>-3.1</v>
      </c>
      <c r="I69">
        <v>13.3</v>
      </c>
      <c r="J69">
        <v>-6.9</v>
      </c>
      <c r="K69">
        <v>3.3</v>
      </c>
      <c r="L69">
        <v>21</v>
      </c>
    </row>
    <row r="70" spans="1:12" ht="15">
      <c r="A70" s="56">
        <v>586</v>
      </c>
      <c r="B70" s="58">
        <v>42494</v>
      </c>
      <c r="D70">
        <v>9.2</v>
      </c>
      <c r="E70">
        <f t="shared" si="0"/>
        <v>0.40000000000000036</v>
      </c>
      <c r="F70">
        <f t="shared" si="1"/>
        <v>-0.019999999999999928</v>
      </c>
      <c r="G70">
        <v>18.9</v>
      </c>
      <c r="H70">
        <v>-1.6</v>
      </c>
      <c r="I70">
        <v>14.8</v>
      </c>
      <c r="J70">
        <v>-3.1</v>
      </c>
      <c r="K70">
        <v>5.3</v>
      </c>
      <c r="L70">
        <v>20</v>
      </c>
    </row>
    <row r="71" spans="1:12" ht="15">
      <c r="A71" s="56">
        <v>586</v>
      </c>
      <c r="B71" s="58">
        <v>42495</v>
      </c>
      <c r="D71">
        <v>8.6</v>
      </c>
      <c r="E71">
        <f t="shared" si="0"/>
        <v>0.5999999999999996</v>
      </c>
      <c r="F71">
        <f t="shared" si="1"/>
        <v>0.2</v>
      </c>
      <c r="G71">
        <v>18.9</v>
      </c>
      <c r="H71">
        <v>-0.5</v>
      </c>
      <c r="I71">
        <v>16.7</v>
      </c>
      <c r="J71">
        <v>-1.4</v>
      </c>
      <c r="K71">
        <v>8.1</v>
      </c>
      <c r="L71">
        <v>18</v>
      </c>
    </row>
    <row r="72" spans="1:12" ht="15">
      <c r="A72" s="56">
        <v>586</v>
      </c>
      <c r="B72" s="58">
        <v>42496</v>
      </c>
      <c r="D72">
        <v>7.3</v>
      </c>
      <c r="E72">
        <f t="shared" si="0"/>
        <v>1.2999999999999998</v>
      </c>
      <c r="F72">
        <f t="shared" si="1"/>
        <v>0.45999999999999996</v>
      </c>
      <c r="G72">
        <v>19</v>
      </c>
      <c r="H72">
        <v>5.5</v>
      </c>
      <c r="I72">
        <v>13.1</v>
      </c>
      <c r="J72">
        <v>0.1</v>
      </c>
      <c r="K72">
        <v>6.5</v>
      </c>
      <c r="L72">
        <v>16</v>
      </c>
    </row>
    <row r="73" spans="1:12" ht="15">
      <c r="A73" s="56">
        <v>586</v>
      </c>
      <c r="B73" s="58">
        <v>42497</v>
      </c>
      <c r="D73">
        <v>6.3</v>
      </c>
      <c r="E73">
        <f t="shared" si="0"/>
        <v>1</v>
      </c>
      <c r="F73">
        <f t="shared" si="1"/>
        <v>0.6599999999999999</v>
      </c>
      <c r="G73">
        <v>19</v>
      </c>
      <c r="H73">
        <v>0.1</v>
      </c>
      <c r="I73">
        <v>7.1</v>
      </c>
      <c r="J73">
        <v>-2.6</v>
      </c>
      <c r="K73">
        <v>0.9</v>
      </c>
      <c r="L73">
        <v>13</v>
      </c>
    </row>
    <row r="74" spans="1:12" ht="15">
      <c r="A74" s="56">
        <v>586</v>
      </c>
      <c r="B74" s="58">
        <v>42498</v>
      </c>
      <c r="D74">
        <v>6.1</v>
      </c>
      <c r="E74">
        <f t="shared" si="0"/>
        <v>0.20000000000000018</v>
      </c>
      <c r="F74">
        <f t="shared" si="1"/>
        <v>0.7</v>
      </c>
      <c r="G74">
        <v>19</v>
      </c>
      <c r="H74">
        <v>-2.3</v>
      </c>
      <c r="I74">
        <v>7.2</v>
      </c>
      <c r="J74">
        <v>-5.1</v>
      </c>
      <c r="K74">
        <v>0.2</v>
      </c>
      <c r="L74">
        <v>13</v>
      </c>
    </row>
    <row r="75" spans="1:12" ht="15">
      <c r="A75" s="56">
        <v>586</v>
      </c>
      <c r="B75" s="58">
        <v>42499</v>
      </c>
      <c r="D75">
        <v>6.2</v>
      </c>
      <c r="E75">
        <f t="shared" si="0"/>
        <v>-0.10000000000000053</v>
      </c>
      <c r="F75">
        <f t="shared" si="1"/>
        <v>0.5999999999999999</v>
      </c>
      <c r="G75">
        <v>19.4</v>
      </c>
      <c r="H75">
        <v>0</v>
      </c>
      <c r="I75">
        <v>8.8</v>
      </c>
      <c r="J75">
        <v>-0.1</v>
      </c>
      <c r="K75">
        <v>2.8</v>
      </c>
      <c r="L75">
        <v>14</v>
      </c>
    </row>
    <row r="76" spans="1:12" ht="15">
      <c r="A76" s="56">
        <v>586</v>
      </c>
      <c r="B76" s="58">
        <v>42500</v>
      </c>
      <c r="D76">
        <v>6.8</v>
      </c>
      <c r="E76">
        <f t="shared" si="0"/>
        <v>-0.5999999999999996</v>
      </c>
      <c r="F76">
        <f t="shared" si="1"/>
        <v>0.36</v>
      </c>
      <c r="G76">
        <v>20</v>
      </c>
      <c r="H76">
        <v>1.8</v>
      </c>
      <c r="I76">
        <v>8.6</v>
      </c>
      <c r="J76">
        <v>-0.2</v>
      </c>
      <c r="K76">
        <v>3.2</v>
      </c>
      <c r="L76">
        <v>15</v>
      </c>
    </row>
    <row r="77" spans="1:12" ht="15">
      <c r="A77" s="56">
        <v>586</v>
      </c>
      <c r="B77" s="58">
        <v>42501</v>
      </c>
      <c r="D77">
        <v>6.8</v>
      </c>
      <c r="E77">
        <f t="shared" si="0"/>
        <v>0</v>
      </c>
      <c r="F77">
        <f t="shared" si="1"/>
        <v>0.1</v>
      </c>
      <c r="G77">
        <v>20.3</v>
      </c>
      <c r="H77">
        <v>-0.2</v>
      </c>
      <c r="I77">
        <v>7.3</v>
      </c>
      <c r="J77">
        <v>-5.1</v>
      </c>
      <c r="K77">
        <v>0.5</v>
      </c>
      <c r="L77">
        <v>15</v>
      </c>
    </row>
    <row r="78" spans="1:12" ht="15">
      <c r="A78" s="56">
        <v>586</v>
      </c>
      <c r="B78" s="58">
        <v>42502</v>
      </c>
      <c r="D78">
        <v>6.6</v>
      </c>
      <c r="E78">
        <f t="shared" si="0"/>
        <v>0.20000000000000018</v>
      </c>
      <c r="F78">
        <f t="shared" si="1"/>
        <v>-0.05999999999999996</v>
      </c>
      <c r="G78">
        <v>20.3</v>
      </c>
      <c r="H78">
        <v>-4.9</v>
      </c>
      <c r="I78">
        <v>14.2</v>
      </c>
      <c r="J78">
        <v>-7.7</v>
      </c>
      <c r="K78">
        <v>3.9</v>
      </c>
      <c r="L78">
        <v>14</v>
      </c>
    </row>
    <row r="79" spans="1:12" ht="15">
      <c r="A79" s="56">
        <v>586</v>
      </c>
      <c r="B79" s="58">
        <v>42503</v>
      </c>
      <c r="D79">
        <v>6.1</v>
      </c>
      <c r="E79">
        <f t="shared" si="0"/>
        <v>0.5</v>
      </c>
      <c r="F79">
        <f t="shared" si="1"/>
        <v>0</v>
      </c>
      <c r="G79">
        <v>20.3</v>
      </c>
      <c r="H79">
        <v>-2.2</v>
      </c>
      <c r="I79">
        <v>16.2</v>
      </c>
      <c r="J79">
        <v>-3.5</v>
      </c>
      <c r="K79">
        <v>6.4</v>
      </c>
      <c r="L79">
        <v>13</v>
      </c>
    </row>
    <row r="80" spans="1:12" ht="15">
      <c r="A80" s="56">
        <v>586</v>
      </c>
      <c r="B80" s="58">
        <v>42504</v>
      </c>
      <c r="D80">
        <v>4.8</v>
      </c>
      <c r="E80">
        <f t="shared" si="0"/>
        <v>1.2999999999999998</v>
      </c>
      <c r="F80">
        <f t="shared" si="1"/>
        <v>0.2800000000000001</v>
      </c>
      <c r="G80">
        <v>20.3</v>
      </c>
      <c r="H80">
        <v>-0.1</v>
      </c>
      <c r="I80">
        <v>16.4</v>
      </c>
      <c r="J80">
        <v>-1.2</v>
      </c>
      <c r="K80">
        <v>7.9</v>
      </c>
      <c r="L80">
        <v>10</v>
      </c>
    </row>
    <row r="81" spans="1:12" ht="15">
      <c r="A81" s="56">
        <v>586</v>
      </c>
      <c r="B81" s="58">
        <v>42505</v>
      </c>
      <c r="D81">
        <v>3.5</v>
      </c>
      <c r="E81">
        <f t="shared" si="0"/>
        <v>1.2999999999999998</v>
      </c>
      <c r="F81">
        <f t="shared" si="1"/>
        <v>0.6599999999999999</v>
      </c>
      <c r="G81">
        <v>20.3</v>
      </c>
      <c r="H81">
        <v>4.7</v>
      </c>
      <c r="I81">
        <v>12.7</v>
      </c>
      <c r="J81">
        <v>1.6</v>
      </c>
      <c r="K81">
        <v>6.5</v>
      </c>
      <c r="L81">
        <v>7</v>
      </c>
    </row>
    <row r="82" spans="1:12" ht="15">
      <c r="A82" s="56">
        <v>586</v>
      </c>
      <c r="B82" s="58">
        <v>42506</v>
      </c>
      <c r="D82">
        <v>2.5</v>
      </c>
      <c r="E82">
        <f t="shared" si="0"/>
        <v>1</v>
      </c>
      <c r="F82">
        <f t="shared" si="1"/>
        <v>0.86</v>
      </c>
      <c r="G82">
        <v>20.4</v>
      </c>
      <c r="H82">
        <v>1.7</v>
      </c>
      <c r="I82">
        <v>8.4</v>
      </c>
      <c r="J82">
        <v>-0.2</v>
      </c>
      <c r="K82">
        <v>2.5</v>
      </c>
      <c r="L82">
        <v>5</v>
      </c>
    </row>
    <row r="83" spans="1:12" ht="15">
      <c r="A83" s="56">
        <v>586</v>
      </c>
      <c r="B83" s="58">
        <v>42507</v>
      </c>
      <c r="D83">
        <v>2.7</v>
      </c>
      <c r="E83">
        <f t="shared" si="0"/>
        <v>-0.20000000000000018</v>
      </c>
      <c r="F83">
        <f t="shared" si="1"/>
        <v>0.7799999999999999</v>
      </c>
      <c r="G83">
        <v>20.7</v>
      </c>
      <c r="H83">
        <v>-0.2</v>
      </c>
      <c r="I83">
        <v>8.9</v>
      </c>
      <c r="J83">
        <v>-0.9</v>
      </c>
      <c r="K83">
        <v>3</v>
      </c>
      <c r="L83">
        <v>6</v>
      </c>
    </row>
    <row r="84" spans="1:12" ht="15">
      <c r="A84" s="56">
        <v>586</v>
      </c>
      <c r="B84" s="58">
        <v>42508</v>
      </c>
      <c r="D84">
        <v>2.1</v>
      </c>
      <c r="E84">
        <f t="shared" si="0"/>
        <v>0.6000000000000001</v>
      </c>
      <c r="F84">
        <f t="shared" si="1"/>
        <v>0.7999999999999999</v>
      </c>
      <c r="G84">
        <v>20.7</v>
      </c>
      <c r="H84">
        <v>0.5</v>
      </c>
      <c r="I84">
        <v>6.7</v>
      </c>
      <c r="J84">
        <v>-1.4</v>
      </c>
      <c r="K84">
        <v>2.4</v>
      </c>
      <c r="L84">
        <v>5</v>
      </c>
    </row>
    <row r="85" spans="1:12" ht="15">
      <c r="A85" s="56">
        <v>586</v>
      </c>
      <c r="B85" s="58">
        <v>42509</v>
      </c>
      <c r="D85">
        <v>1.9</v>
      </c>
      <c r="E85">
        <f t="shared" si="0"/>
        <v>0.20000000000000018</v>
      </c>
      <c r="F85">
        <f t="shared" si="1"/>
        <v>0.58</v>
      </c>
      <c r="G85">
        <v>21</v>
      </c>
      <c r="H85">
        <v>0.1</v>
      </c>
      <c r="I85">
        <v>10.4</v>
      </c>
      <c r="J85">
        <v>0.1</v>
      </c>
      <c r="K85">
        <v>4.2</v>
      </c>
      <c r="L85">
        <v>4</v>
      </c>
    </row>
    <row r="86" spans="1:12" ht="15">
      <c r="A86" s="56">
        <v>586</v>
      </c>
      <c r="B86" s="58">
        <v>42510</v>
      </c>
      <c r="D86">
        <v>1.1</v>
      </c>
      <c r="E86">
        <f t="shared" si="0"/>
        <v>0.7999999999999998</v>
      </c>
      <c r="F86">
        <f t="shared" si="1"/>
        <v>0.48</v>
      </c>
      <c r="G86">
        <v>21</v>
      </c>
      <c r="H86">
        <v>1.3</v>
      </c>
      <c r="I86">
        <v>12.5</v>
      </c>
      <c r="J86">
        <v>1.3</v>
      </c>
      <c r="K86">
        <v>7.7</v>
      </c>
      <c r="L86">
        <v>3</v>
      </c>
    </row>
    <row r="87" spans="1:12" ht="15">
      <c r="A87" s="56">
        <v>586</v>
      </c>
      <c r="B87" s="58">
        <v>42511</v>
      </c>
      <c r="D87">
        <v>0.3</v>
      </c>
      <c r="E87">
        <f t="shared" si="0"/>
        <v>0.8</v>
      </c>
      <c r="F87">
        <f t="shared" si="1"/>
        <v>0.44000000000000006</v>
      </c>
      <c r="G87">
        <v>21</v>
      </c>
      <c r="H87">
        <v>7.2</v>
      </c>
      <c r="I87">
        <v>13.6</v>
      </c>
      <c r="J87">
        <v>3.6</v>
      </c>
      <c r="K87">
        <v>9</v>
      </c>
      <c r="L87">
        <v>2</v>
      </c>
    </row>
    <row r="88" spans="1:12" ht="15">
      <c r="A88" s="56">
        <v>586</v>
      </c>
      <c r="B88" s="58">
        <v>42512</v>
      </c>
      <c r="D88">
        <v>0.1</v>
      </c>
      <c r="E88">
        <f t="shared" si="0"/>
        <v>0.19999999999999998</v>
      </c>
      <c r="F88">
        <f t="shared" si="1"/>
        <v>0.5200000000000001</v>
      </c>
      <c r="G88">
        <v>21</v>
      </c>
      <c r="H88">
        <v>6.2</v>
      </c>
      <c r="I88">
        <v>11.8</v>
      </c>
      <c r="J88">
        <v>-0.2</v>
      </c>
      <c r="K88">
        <v>6.3</v>
      </c>
      <c r="L88">
        <v>1</v>
      </c>
    </row>
    <row r="89" spans="1:12" ht="15">
      <c r="A89" s="48">
        <v>586</v>
      </c>
      <c r="B89" s="59">
        <v>42513</v>
      </c>
      <c r="C89" s="12"/>
      <c r="D89" s="12">
        <v>0</v>
      </c>
      <c r="E89" s="12">
        <f t="shared" si="0"/>
        <v>0.1</v>
      </c>
      <c r="F89" s="12">
        <f t="shared" si="1"/>
        <v>0.42000000000000004</v>
      </c>
      <c r="G89" s="12">
        <v>21</v>
      </c>
      <c r="H89" s="12">
        <v>-0.2</v>
      </c>
      <c r="I89" s="12">
        <v>11.8</v>
      </c>
      <c r="J89" s="12">
        <v>-1.3</v>
      </c>
      <c r="K89" s="12">
        <v>5.1</v>
      </c>
      <c r="L89" s="12">
        <v>0</v>
      </c>
    </row>
    <row r="90" spans="4:11" ht="12.75">
      <c r="D90" s="14" t="s">
        <v>50</v>
      </c>
      <c r="E90" s="30">
        <f>AVERAGE(E16:E89)</f>
        <v>0.30816326530612254</v>
      </c>
      <c r="F90" s="30">
        <f>AVERAGE(F20:F89)</f>
        <v>0.304</v>
      </c>
      <c r="G90">
        <f>G89-G41</f>
        <v>4.899999999999999</v>
      </c>
      <c r="H90" t="s">
        <v>62</v>
      </c>
      <c r="J90" s="31" t="s">
        <v>63</v>
      </c>
      <c r="K90" s="30">
        <f>AVERAGE(K41:K89)</f>
        <v>2.748979591836735</v>
      </c>
    </row>
    <row r="91" spans="4:6" ht="12.75">
      <c r="D91" s="14" t="s">
        <v>51</v>
      </c>
      <c r="E91" s="21">
        <f>MAX(E16:E89)</f>
        <v>1.2999999999999998</v>
      </c>
      <c r="F91" s="21">
        <f>MAX(F20:F89)</f>
        <v>0.86</v>
      </c>
    </row>
    <row r="92" spans="4:5" ht="12.75">
      <c r="D92" s="14" t="s">
        <v>37</v>
      </c>
      <c r="E92" s="14">
        <f>COUNT(E16:E89)</f>
        <v>49</v>
      </c>
    </row>
    <row r="93" spans="1:4" ht="15">
      <c r="A93" s="56"/>
      <c r="B93" s="58"/>
      <c r="C93" s="33" t="s">
        <v>10</v>
      </c>
      <c r="D93" s="12">
        <f>MAX(D6:D89)</f>
        <v>15.1</v>
      </c>
    </row>
    <row r="94" spans="1:2" ht="15">
      <c r="A94" s="56"/>
      <c r="B94" s="58"/>
    </row>
    <row r="95" spans="1:2" ht="15">
      <c r="A95" s="56"/>
      <c r="B95" s="58"/>
    </row>
    <row r="96" spans="1:2" ht="15">
      <c r="A96" s="56"/>
      <c r="B96" s="58"/>
    </row>
    <row r="97" spans="1:2" ht="15">
      <c r="A97" s="56"/>
      <c r="B97" s="58"/>
    </row>
    <row r="98" spans="1:2" ht="15">
      <c r="A98" s="56"/>
      <c r="B98" s="58"/>
    </row>
    <row r="99" spans="1:2" ht="15">
      <c r="A99" s="56"/>
      <c r="B99" s="58"/>
    </row>
    <row r="100" spans="1:2" ht="15">
      <c r="A100" s="56"/>
      <c r="B100" s="58"/>
    </row>
    <row r="101" spans="1:2" ht="15">
      <c r="A101" s="56"/>
      <c r="B101" s="58"/>
    </row>
    <row r="102" spans="1:2" ht="15">
      <c r="A102" s="56"/>
      <c r="B102" s="58"/>
    </row>
    <row r="103" spans="1:2" ht="15">
      <c r="A103" s="56"/>
      <c r="B103" s="58"/>
    </row>
    <row r="104" spans="1:2" ht="15">
      <c r="A104" s="56"/>
      <c r="B104" s="58"/>
    </row>
    <row r="105" spans="1:2" ht="15">
      <c r="A105" s="56"/>
      <c r="B105" s="58"/>
    </row>
    <row r="106" spans="1:2" ht="15">
      <c r="A106" s="56"/>
      <c r="B106" s="58"/>
    </row>
    <row r="107" spans="1:2" ht="15">
      <c r="A107" s="56"/>
      <c r="B107" s="58"/>
    </row>
    <row r="108" spans="1:2" ht="15">
      <c r="A108" s="56"/>
      <c r="B108" s="58"/>
    </row>
    <row r="109" spans="1:2" ht="15">
      <c r="A109" s="56"/>
      <c r="B109" s="58"/>
    </row>
    <row r="110" spans="1:2" ht="15">
      <c r="A110" s="56"/>
      <c r="B110" s="58"/>
    </row>
    <row r="111" spans="1:2" ht="15">
      <c r="A111" s="56"/>
      <c r="B111" s="58"/>
    </row>
    <row r="112" spans="1:2" ht="15">
      <c r="A112" s="56"/>
      <c r="B112" s="58"/>
    </row>
    <row r="113" spans="1:2" ht="15">
      <c r="A113" s="56"/>
      <c r="B113" s="58"/>
    </row>
    <row r="114" spans="1:2" ht="15">
      <c r="A114" s="56"/>
      <c r="B114" s="58"/>
    </row>
    <row r="115" spans="1:2" ht="15">
      <c r="A115" s="56"/>
      <c r="B115" s="58"/>
    </row>
    <row r="116" spans="1:2" ht="15">
      <c r="A116" s="56"/>
      <c r="B116" s="58"/>
    </row>
    <row r="117" spans="1:2" ht="15">
      <c r="A117" s="56"/>
      <c r="B117" s="58"/>
    </row>
    <row r="118" spans="1:2" ht="15">
      <c r="A118" s="56"/>
      <c r="B118" s="58"/>
    </row>
    <row r="119" spans="1:2" ht="15">
      <c r="A119" s="56"/>
      <c r="B119" s="58"/>
    </row>
    <row r="120" spans="1:2" ht="15">
      <c r="A120" s="56"/>
      <c r="B120" s="58"/>
    </row>
    <row r="121" spans="1:2" ht="15">
      <c r="A121" s="56"/>
      <c r="B121" s="58"/>
    </row>
    <row r="122" spans="1:2" ht="15">
      <c r="A122" s="56"/>
      <c r="B122" s="58"/>
    </row>
    <row r="123" spans="1:2" ht="15">
      <c r="A123" s="56"/>
      <c r="B123" s="58"/>
    </row>
    <row r="124" spans="1:2" ht="15">
      <c r="A124" s="56"/>
      <c r="B124" s="58"/>
    </row>
    <row r="125" spans="1:2" ht="15">
      <c r="A125" s="56"/>
      <c r="B125" s="58"/>
    </row>
    <row r="126" spans="1:2" ht="15">
      <c r="A126" s="56"/>
      <c r="B126" s="58"/>
    </row>
    <row r="127" spans="1:2" ht="15">
      <c r="A127" s="56"/>
      <c r="B127" s="58"/>
    </row>
    <row r="128" spans="1:2" ht="15">
      <c r="A128" s="56"/>
      <c r="B128" s="58"/>
    </row>
    <row r="129" spans="1:2" ht="15">
      <c r="A129" s="56"/>
      <c r="B129" s="58"/>
    </row>
    <row r="130" spans="1:2" ht="15">
      <c r="A130" s="56"/>
      <c r="B130" s="58"/>
    </row>
    <row r="131" spans="1:2" ht="15">
      <c r="A131" s="56"/>
      <c r="B131" s="58"/>
    </row>
    <row r="132" spans="1:2" ht="15">
      <c r="A132" s="56"/>
      <c r="B132" s="58"/>
    </row>
    <row r="133" spans="1:2" ht="15">
      <c r="A133" s="56"/>
      <c r="B133" s="58"/>
    </row>
    <row r="134" spans="1:2" ht="15">
      <c r="A134" s="56"/>
      <c r="B134" s="58"/>
    </row>
    <row r="135" spans="1:2" ht="15">
      <c r="A135" s="56"/>
      <c r="B135" s="58"/>
    </row>
    <row r="136" spans="1:2" ht="15">
      <c r="A136" s="56"/>
      <c r="B136" s="58"/>
    </row>
    <row r="137" spans="1:2" ht="15">
      <c r="A137" s="56"/>
      <c r="B137" s="58"/>
    </row>
    <row r="138" spans="1:2" ht="15">
      <c r="A138" s="56"/>
      <c r="B138" s="58"/>
    </row>
    <row r="139" spans="1:2" ht="15">
      <c r="A139" s="56"/>
      <c r="B139" s="58"/>
    </row>
    <row r="140" spans="1:2" ht="15">
      <c r="A140" s="56"/>
      <c r="B140" s="58"/>
    </row>
    <row r="141" spans="1:2" ht="15">
      <c r="A141" s="56"/>
      <c r="B141" s="58"/>
    </row>
    <row r="142" spans="1:2" ht="15">
      <c r="A142" s="56"/>
      <c r="B142" s="58"/>
    </row>
    <row r="143" spans="1:2" ht="15">
      <c r="A143" s="56"/>
      <c r="B143" s="58"/>
    </row>
    <row r="144" spans="1:2" ht="15">
      <c r="A144" s="56"/>
      <c r="B144" s="58"/>
    </row>
    <row r="145" spans="1:2" ht="15">
      <c r="A145" s="56"/>
      <c r="B145" s="58"/>
    </row>
    <row r="146" spans="1:2" ht="15">
      <c r="A146" s="56"/>
      <c r="B146" s="58"/>
    </row>
    <row r="147" spans="1:2" ht="15">
      <c r="A147" s="56"/>
      <c r="B147" s="5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54">
      <selection activeCell="U79" sqref="U79"/>
    </sheetView>
  </sheetViews>
  <sheetFormatPr defaultColWidth="9.140625" defaultRowHeight="12.75"/>
  <cols>
    <col min="2" max="2" width="10.57421875" style="0" customWidth="1"/>
  </cols>
  <sheetData>
    <row r="1" spans="1:10" ht="15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</row>
    <row r="2" spans="5:6" ht="12.75">
      <c r="E2" s="14"/>
      <c r="F2" s="3" t="s">
        <v>57</v>
      </c>
    </row>
    <row r="3" spans="4:6" ht="12.75">
      <c r="D3">
        <f>+MAX(D6:D73)</f>
        <v>13.4</v>
      </c>
      <c r="E3" s="14"/>
      <c r="F3" s="3" t="s">
        <v>59</v>
      </c>
    </row>
    <row r="4" spans="5:6" ht="12.75">
      <c r="E4" s="14" t="s">
        <v>60</v>
      </c>
      <c r="F4" s="29" t="s">
        <v>60</v>
      </c>
    </row>
    <row r="5" spans="1:12" ht="12.75">
      <c r="A5" s="12" t="s">
        <v>22</v>
      </c>
      <c r="B5" s="12" t="s">
        <v>3</v>
      </c>
      <c r="C5" s="12" t="s">
        <v>53</v>
      </c>
      <c r="D5" s="12" t="s">
        <v>24</v>
      </c>
      <c r="E5" s="33" t="s">
        <v>61</v>
      </c>
      <c r="F5" s="6" t="s">
        <v>61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2" t="s">
        <v>30</v>
      </c>
    </row>
    <row r="6" spans="1:12" ht="15">
      <c r="A6" s="54">
        <v>586</v>
      </c>
      <c r="B6" s="55">
        <v>42064</v>
      </c>
      <c r="C6" s="54"/>
      <c r="D6" s="54">
        <v>11.8</v>
      </c>
      <c r="G6" s="54">
        <v>11.1</v>
      </c>
      <c r="H6" s="54">
        <v>-4.6</v>
      </c>
      <c r="I6" s="54">
        <v>-0.9</v>
      </c>
      <c r="J6" s="54">
        <v>-12.4</v>
      </c>
      <c r="K6" s="54">
        <v>-5.7</v>
      </c>
      <c r="L6" s="54">
        <v>52</v>
      </c>
    </row>
    <row r="7" spans="1:12" ht="15">
      <c r="A7" s="54">
        <v>586</v>
      </c>
      <c r="B7" s="55">
        <v>42065</v>
      </c>
      <c r="C7" s="54"/>
      <c r="D7" s="54">
        <v>12.6</v>
      </c>
      <c r="G7" s="54">
        <v>11.7</v>
      </c>
      <c r="H7" s="54">
        <v>0.5</v>
      </c>
      <c r="I7" s="54">
        <v>1.4</v>
      </c>
      <c r="J7" s="54">
        <v>-5</v>
      </c>
      <c r="K7" s="54">
        <v>-1.7</v>
      </c>
      <c r="L7" s="54">
        <v>57</v>
      </c>
    </row>
    <row r="8" spans="1:12" ht="15">
      <c r="A8" s="54">
        <v>586</v>
      </c>
      <c r="B8" s="55">
        <v>42066</v>
      </c>
      <c r="C8" s="54"/>
      <c r="D8" s="54">
        <v>13.3</v>
      </c>
      <c r="G8" s="54">
        <v>12</v>
      </c>
      <c r="H8" s="54">
        <v>-6.4</v>
      </c>
      <c r="I8" s="54">
        <v>3.9</v>
      </c>
      <c r="J8" s="54">
        <v>-6.5</v>
      </c>
      <c r="K8" s="54">
        <v>-1.2</v>
      </c>
      <c r="L8" s="54">
        <v>60</v>
      </c>
    </row>
    <row r="9" spans="1:12" ht="15">
      <c r="A9" s="54">
        <v>586</v>
      </c>
      <c r="B9" s="55">
        <v>42067</v>
      </c>
      <c r="C9" s="54"/>
      <c r="D9" s="54">
        <v>13.4</v>
      </c>
      <c r="G9" s="54">
        <v>12.1</v>
      </c>
      <c r="H9" s="54">
        <v>-9</v>
      </c>
      <c r="I9" s="54">
        <v>-1.3</v>
      </c>
      <c r="J9" s="54">
        <v>-9.2</v>
      </c>
      <c r="K9" s="54">
        <v>-6</v>
      </c>
      <c r="L9" s="54">
        <v>60</v>
      </c>
    </row>
    <row r="10" spans="1:12" ht="15">
      <c r="A10" s="54">
        <v>586</v>
      </c>
      <c r="B10" s="55">
        <v>42068</v>
      </c>
      <c r="C10" s="54"/>
      <c r="D10" s="54">
        <v>13.4</v>
      </c>
      <c r="G10" s="54">
        <v>12.2</v>
      </c>
      <c r="H10" s="54">
        <v>-13.3</v>
      </c>
      <c r="I10" s="54">
        <v>-2.3</v>
      </c>
      <c r="J10" s="54">
        <v>-13.5</v>
      </c>
      <c r="K10" s="54">
        <v>-9</v>
      </c>
      <c r="L10" s="54">
        <v>57</v>
      </c>
    </row>
    <row r="11" spans="1:12" ht="15">
      <c r="A11" s="54">
        <v>586</v>
      </c>
      <c r="B11" s="55">
        <v>42069</v>
      </c>
      <c r="C11" s="54"/>
      <c r="D11" s="54">
        <v>13.4</v>
      </c>
      <c r="G11" s="54">
        <v>12.2</v>
      </c>
      <c r="H11" s="54">
        <v>-13.6</v>
      </c>
      <c r="I11" s="54">
        <v>2.2</v>
      </c>
      <c r="J11" s="54">
        <v>-20.2</v>
      </c>
      <c r="K11" s="54">
        <v>-9.4</v>
      </c>
      <c r="L11" s="54">
        <v>56</v>
      </c>
    </row>
    <row r="12" spans="1:12" ht="15">
      <c r="A12" s="54">
        <v>586</v>
      </c>
      <c r="B12" s="55">
        <v>42070</v>
      </c>
      <c r="C12" s="54"/>
      <c r="D12" s="54">
        <v>13.4</v>
      </c>
      <c r="G12" s="54">
        <v>12.2</v>
      </c>
      <c r="H12" s="54">
        <v>-9.8</v>
      </c>
      <c r="I12" s="54">
        <v>7.4</v>
      </c>
      <c r="J12" s="54">
        <v>-15</v>
      </c>
      <c r="K12" s="54">
        <v>-4.6</v>
      </c>
      <c r="L12" s="54">
        <v>52</v>
      </c>
    </row>
    <row r="13" spans="1:12" ht="15">
      <c r="A13" s="54">
        <v>586</v>
      </c>
      <c r="B13" s="55">
        <v>42071</v>
      </c>
      <c r="C13" s="54"/>
      <c r="D13" s="54">
        <v>13.4</v>
      </c>
      <c r="G13" s="54">
        <v>12.2</v>
      </c>
      <c r="H13" s="54">
        <v>-9.4</v>
      </c>
      <c r="I13" s="54">
        <v>9.7</v>
      </c>
      <c r="J13" s="54">
        <v>-11.7</v>
      </c>
      <c r="K13" s="54">
        <v>-2.5</v>
      </c>
      <c r="L13" s="54">
        <v>51</v>
      </c>
    </row>
    <row r="14" spans="1:12" ht="15">
      <c r="A14" s="54">
        <v>586</v>
      </c>
      <c r="B14" s="55">
        <v>42072</v>
      </c>
      <c r="C14" s="54"/>
      <c r="D14" s="54">
        <v>13.4</v>
      </c>
      <c r="G14" s="54">
        <v>12.2</v>
      </c>
      <c r="H14" s="54">
        <v>-8.3</v>
      </c>
      <c r="I14" s="54">
        <v>7.4</v>
      </c>
      <c r="J14" s="54">
        <v>-11.9</v>
      </c>
      <c r="K14" s="54">
        <v>-3.1</v>
      </c>
      <c r="L14" s="54">
        <v>50</v>
      </c>
    </row>
    <row r="15" spans="1:12" ht="15">
      <c r="A15" s="52">
        <v>586</v>
      </c>
      <c r="B15" s="53">
        <v>42073</v>
      </c>
      <c r="C15" s="52"/>
      <c r="D15" s="52">
        <v>13.4</v>
      </c>
      <c r="E15" s="36"/>
      <c r="F15" s="36"/>
      <c r="G15" s="52">
        <v>12.2</v>
      </c>
      <c r="H15" s="52">
        <v>-7.8</v>
      </c>
      <c r="I15" s="52">
        <v>6.4</v>
      </c>
      <c r="J15" s="52">
        <v>-9.7</v>
      </c>
      <c r="K15" s="52">
        <v>-2.4</v>
      </c>
      <c r="L15" s="52">
        <v>48</v>
      </c>
    </row>
    <row r="16" spans="1:12" ht="15">
      <c r="A16" s="54">
        <v>586</v>
      </c>
      <c r="B16" s="55">
        <v>42074</v>
      </c>
      <c r="C16" s="54"/>
      <c r="D16" s="54">
        <v>13.3</v>
      </c>
      <c r="E16">
        <f>+D15-D16</f>
        <v>0.09999999999999964</v>
      </c>
      <c r="G16" s="54">
        <v>12.2</v>
      </c>
      <c r="H16" s="54">
        <v>-6.8</v>
      </c>
      <c r="I16" s="54">
        <v>8.6</v>
      </c>
      <c r="J16" s="54">
        <v>-11.4</v>
      </c>
      <c r="K16" s="54">
        <v>-1.8</v>
      </c>
      <c r="L16" s="54">
        <v>47</v>
      </c>
    </row>
    <row r="17" spans="1:12" ht="15">
      <c r="A17" s="54">
        <v>586</v>
      </c>
      <c r="B17" s="55">
        <v>42075</v>
      </c>
      <c r="C17" s="54"/>
      <c r="D17" s="54">
        <v>13.2</v>
      </c>
      <c r="E17">
        <f aca="true" t="shared" si="0" ref="E17:E80">+D16-D17</f>
        <v>0.10000000000000142</v>
      </c>
      <c r="G17" s="54">
        <v>12.2</v>
      </c>
      <c r="H17" s="54">
        <v>-3.1</v>
      </c>
      <c r="I17" s="54">
        <v>10.3</v>
      </c>
      <c r="J17" s="54">
        <v>-8.5</v>
      </c>
      <c r="K17" s="54">
        <v>0.2</v>
      </c>
      <c r="L17" s="54">
        <v>46</v>
      </c>
    </row>
    <row r="18" spans="1:12" ht="15">
      <c r="A18" s="54">
        <v>586</v>
      </c>
      <c r="B18" s="55">
        <v>42076</v>
      </c>
      <c r="C18" s="54"/>
      <c r="D18" s="54">
        <v>13.1</v>
      </c>
      <c r="E18">
        <f t="shared" si="0"/>
        <v>0.09999999999999964</v>
      </c>
      <c r="G18" s="54">
        <v>12.3</v>
      </c>
      <c r="H18" s="54">
        <v>-2.9</v>
      </c>
      <c r="I18" s="54">
        <v>6.2</v>
      </c>
      <c r="J18" s="54">
        <v>-4</v>
      </c>
      <c r="K18" s="54">
        <v>0.5</v>
      </c>
      <c r="L18" s="54">
        <v>45</v>
      </c>
    </row>
    <row r="19" spans="1:12" ht="15">
      <c r="A19" s="54">
        <v>586</v>
      </c>
      <c r="B19" s="55">
        <v>42077</v>
      </c>
      <c r="C19" s="54"/>
      <c r="D19" s="54">
        <v>13.2</v>
      </c>
      <c r="E19">
        <f t="shared" si="0"/>
        <v>-0.09999999999999964</v>
      </c>
      <c r="G19" s="54">
        <v>12.4</v>
      </c>
      <c r="H19" s="54">
        <v>-4.3</v>
      </c>
      <c r="I19" s="54">
        <v>7.5</v>
      </c>
      <c r="J19" s="54">
        <v>-5</v>
      </c>
      <c r="K19" s="54">
        <v>-0.2</v>
      </c>
      <c r="L19" s="54">
        <v>43</v>
      </c>
    </row>
    <row r="20" spans="1:12" ht="15">
      <c r="A20" s="54">
        <v>586</v>
      </c>
      <c r="B20" s="55">
        <v>42078</v>
      </c>
      <c r="C20" s="54"/>
      <c r="D20" s="54">
        <v>13.2</v>
      </c>
      <c r="E20">
        <f t="shared" si="0"/>
        <v>0</v>
      </c>
      <c r="F20">
        <f>+AVERAGE(E16:E20)</f>
        <v>0.040000000000000216</v>
      </c>
      <c r="G20" s="54">
        <v>12.4</v>
      </c>
      <c r="H20" s="54">
        <v>-3.1</v>
      </c>
      <c r="I20" s="54">
        <v>10.9</v>
      </c>
      <c r="J20" s="54">
        <v>-4.7</v>
      </c>
      <c r="K20" s="54">
        <v>1.5</v>
      </c>
      <c r="L20" s="54">
        <v>43</v>
      </c>
    </row>
    <row r="21" spans="1:12" ht="15">
      <c r="A21" s="54">
        <v>586</v>
      </c>
      <c r="B21" s="55">
        <v>42079</v>
      </c>
      <c r="C21" s="54"/>
      <c r="D21" s="54">
        <v>12.9</v>
      </c>
      <c r="E21">
        <f t="shared" si="0"/>
        <v>0.29999999999999893</v>
      </c>
      <c r="F21">
        <f aca="true" t="shared" si="1" ref="F21:F84">+AVERAGE(E17:E21)</f>
        <v>0.08000000000000007</v>
      </c>
      <c r="G21" s="54">
        <v>12.4</v>
      </c>
      <c r="H21" s="54">
        <v>-1.8</v>
      </c>
      <c r="I21" s="54">
        <v>15.3</v>
      </c>
      <c r="J21" s="54">
        <v>-7</v>
      </c>
      <c r="K21" s="54">
        <v>2.9</v>
      </c>
      <c r="L21" s="54">
        <v>41</v>
      </c>
    </row>
    <row r="22" spans="1:12" ht="15">
      <c r="A22" s="54">
        <v>586</v>
      </c>
      <c r="B22" s="55">
        <v>42080</v>
      </c>
      <c r="C22" s="54"/>
      <c r="D22" s="54">
        <v>12.7</v>
      </c>
      <c r="E22">
        <f t="shared" si="0"/>
        <v>0.20000000000000107</v>
      </c>
      <c r="F22">
        <f t="shared" si="1"/>
        <v>0.1</v>
      </c>
      <c r="G22" s="54">
        <v>12.4</v>
      </c>
      <c r="H22" s="54">
        <v>-0.5</v>
      </c>
      <c r="I22" s="54">
        <v>15.4</v>
      </c>
      <c r="J22" s="54">
        <v>-5.1</v>
      </c>
      <c r="K22" s="54">
        <v>3.6</v>
      </c>
      <c r="L22" s="54">
        <v>39</v>
      </c>
    </row>
    <row r="23" spans="1:12" ht="15">
      <c r="A23" s="54">
        <v>586</v>
      </c>
      <c r="B23" s="55">
        <v>42081</v>
      </c>
      <c r="C23" s="54"/>
      <c r="D23" s="54">
        <v>12.5</v>
      </c>
      <c r="E23">
        <f t="shared" si="0"/>
        <v>0.1999999999999993</v>
      </c>
      <c r="F23">
        <f t="shared" si="1"/>
        <v>0.11999999999999993</v>
      </c>
      <c r="G23" s="54">
        <v>12.5</v>
      </c>
      <c r="H23" s="54">
        <v>3.6</v>
      </c>
      <c r="I23" s="54">
        <v>13.8</v>
      </c>
      <c r="J23" s="54">
        <v>-4.1</v>
      </c>
      <c r="K23" s="54">
        <v>4.5</v>
      </c>
      <c r="L23" s="54">
        <v>38</v>
      </c>
    </row>
    <row r="24" spans="1:12" ht="15">
      <c r="A24" s="54">
        <v>586</v>
      </c>
      <c r="B24" s="55">
        <v>42082</v>
      </c>
      <c r="C24" s="54"/>
      <c r="D24" s="54">
        <v>12.4</v>
      </c>
      <c r="E24">
        <f t="shared" si="0"/>
        <v>0.09999999999999964</v>
      </c>
      <c r="F24">
        <f t="shared" si="1"/>
        <v>0.15999999999999978</v>
      </c>
      <c r="G24" s="54">
        <v>12.5</v>
      </c>
      <c r="H24" s="54">
        <v>1</v>
      </c>
      <c r="I24" s="54">
        <v>8.2</v>
      </c>
      <c r="J24" s="54">
        <v>-0.4</v>
      </c>
      <c r="K24" s="54">
        <v>3.1</v>
      </c>
      <c r="L24" s="54">
        <v>36</v>
      </c>
    </row>
    <row r="25" spans="1:12" ht="15">
      <c r="A25" s="54">
        <v>586</v>
      </c>
      <c r="B25" s="55">
        <v>42083</v>
      </c>
      <c r="C25" s="54"/>
      <c r="D25" s="54">
        <v>12.3</v>
      </c>
      <c r="E25">
        <f t="shared" si="0"/>
        <v>0.09999999999999964</v>
      </c>
      <c r="F25">
        <f t="shared" si="1"/>
        <v>0.17999999999999972</v>
      </c>
      <c r="G25" s="54">
        <v>12.5</v>
      </c>
      <c r="H25" s="54">
        <v>-3.7</v>
      </c>
      <c r="I25" s="54">
        <v>6.5</v>
      </c>
      <c r="J25" s="54">
        <v>-4.2</v>
      </c>
      <c r="K25" s="54">
        <v>1.6</v>
      </c>
      <c r="L25" s="54">
        <v>37</v>
      </c>
    </row>
    <row r="26" spans="1:12" ht="15">
      <c r="A26" s="54">
        <v>586</v>
      </c>
      <c r="B26" s="55">
        <v>42084</v>
      </c>
      <c r="C26" s="54"/>
      <c r="D26" s="54">
        <v>12.2</v>
      </c>
      <c r="E26">
        <f t="shared" si="0"/>
        <v>0.10000000000000142</v>
      </c>
      <c r="F26">
        <f t="shared" si="1"/>
        <v>0.1400000000000002</v>
      </c>
      <c r="G26" s="54">
        <v>12.5</v>
      </c>
      <c r="H26" s="54">
        <v>-4.2</v>
      </c>
      <c r="I26" s="54">
        <v>9.7</v>
      </c>
      <c r="J26" s="54">
        <v>-5.6</v>
      </c>
      <c r="K26" s="54">
        <v>0.8</v>
      </c>
      <c r="L26" s="54">
        <v>36</v>
      </c>
    </row>
    <row r="27" spans="1:12" ht="15">
      <c r="A27" s="54">
        <v>586</v>
      </c>
      <c r="B27" s="55">
        <v>42085</v>
      </c>
      <c r="C27" s="54"/>
      <c r="D27" s="54">
        <v>11.9</v>
      </c>
      <c r="E27">
        <f t="shared" si="0"/>
        <v>0.29999999999999893</v>
      </c>
      <c r="F27">
        <f t="shared" si="1"/>
        <v>0.15999999999999978</v>
      </c>
      <c r="G27" s="54">
        <v>12.5</v>
      </c>
      <c r="H27" s="54">
        <v>-4.2</v>
      </c>
      <c r="I27" s="54">
        <v>10.4</v>
      </c>
      <c r="J27" s="54">
        <v>-6.7</v>
      </c>
      <c r="K27" s="54">
        <v>1</v>
      </c>
      <c r="L27" s="54">
        <v>34</v>
      </c>
    </row>
    <row r="28" spans="1:12" ht="15">
      <c r="A28" s="54">
        <v>586</v>
      </c>
      <c r="B28" s="55">
        <v>42086</v>
      </c>
      <c r="C28" s="54"/>
      <c r="D28" s="54">
        <v>11.6</v>
      </c>
      <c r="E28">
        <f t="shared" si="0"/>
        <v>0.3000000000000007</v>
      </c>
      <c r="F28">
        <f t="shared" si="1"/>
        <v>0.18000000000000008</v>
      </c>
      <c r="G28" s="54">
        <v>12.5</v>
      </c>
      <c r="H28" s="54">
        <v>0.2</v>
      </c>
      <c r="I28" s="54">
        <v>10.8</v>
      </c>
      <c r="J28" s="54">
        <v>-6</v>
      </c>
      <c r="K28" s="54">
        <v>2.1</v>
      </c>
      <c r="L28" s="54">
        <v>33</v>
      </c>
    </row>
    <row r="29" spans="1:12" ht="15">
      <c r="A29" s="54">
        <v>586</v>
      </c>
      <c r="B29" s="55">
        <v>42087</v>
      </c>
      <c r="C29" s="54"/>
      <c r="D29" s="54">
        <v>11.3</v>
      </c>
      <c r="E29">
        <f t="shared" si="0"/>
        <v>0.29999999999999893</v>
      </c>
      <c r="F29">
        <f t="shared" si="1"/>
        <v>0.21999999999999992</v>
      </c>
      <c r="G29" s="54">
        <v>12.5</v>
      </c>
      <c r="H29" s="54">
        <v>0.8</v>
      </c>
      <c r="I29" s="54">
        <v>8.3</v>
      </c>
      <c r="J29" s="54">
        <v>-1.5</v>
      </c>
      <c r="K29" s="54">
        <v>2.9</v>
      </c>
      <c r="L29" s="54">
        <v>31</v>
      </c>
    </row>
    <row r="30" spans="1:12" ht="15">
      <c r="A30" s="54">
        <v>586</v>
      </c>
      <c r="B30" s="55">
        <v>42088</v>
      </c>
      <c r="C30" s="54"/>
      <c r="D30" s="54">
        <v>11.3</v>
      </c>
      <c r="E30">
        <f t="shared" si="0"/>
        <v>0</v>
      </c>
      <c r="F30">
        <f t="shared" si="1"/>
        <v>0.2</v>
      </c>
      <c r="G30" s="54">
        <v>12.5</v>
      </c>
      <c r="H30" s="54">
        <v>-0.7</v>
      </c>
      <c r="I30" s="54">
        <v>7.1</v>
      </c>
      <c r="J30" s="54">
        <v>-6.3</v>
      </c>
      <c r="K30" s="54">
        <v>1.4</v>
      </c>
      <c r="L30" s="54">
        <v>31</v>
      </c>
    </row>
    <row r="31" spans="1:12" ht="15">
      <c r="A31" s="54">
        <v>586</v>
      </c>
      <c r="B31" s="55">
        <v>42089</v>
      </c>
      <c r="C31" s="54"/>
      <c r="D31" s="54">
        <v>11.2</v>
      </c>
      <c r="E31">
        <f t="shared" si="0"/>
        <v>0.10000000000000142</v>
      </c>
      <c r="F31">
        <f t="shared" si="1"/>
        <v>0.2</v>
      </c>
      <c r="G31" s="54">
        <v>12.5</v>
      </c>
      <c r="H31" s="54">
        <v>-2.9</v>
      </c>
      <c r="I31" s="54">
        <v>3.8</v>
      </c>
      <c r="J31" s="54">
        <v>-4.7</v>
      </c>
      <c r="K31" s="54">
        <v>-0.9</v>
      </c>
      <c r="L31" s="54">
        <v>31</v>
      </c>
    </row>
    <row r="32" spans="1:12" ht="15">
      <c r="A32" s="54">
        <v>586</v>
      </c>
      <c r="B32" s="55">
        <v>42090</v>
      </c>
      <c r="C32" s="54"/>
      <c r="D32" s="54">
        <v>11</v>
      </c>
      <c r="E32">
        <f t="shared" si="0"/>
        <v>0.1999999999999993</v>
      </c>
      <c r="F32">
        <f t="shared" si="1"/>
        <v>0.18000000000000008</v>
      </c>
      <c r="G32" s="54">
        <v>12.5</v>
      </c>
      <c r="H32" s="54">
        <v>3.1</v>
      </c>
      <c r="I32" s="54">
        <v>8.1</v>
      </c>
      <c r="J32" s="54">
        <v>-4.8</v>
      </c>
      <c r="K32" s="54">
        <v>2.4</v>
      </c>
      <c r="L32" s="54">
        <v>30</v>
      </c>
    </row>
    <row r="33" spans="1:12" ht="15">
      <c r="A33" s="54">
        <v>586</v>
      </c>
      <c r="B33" s="55">
        <v>42091</v>
      </c>
      <c r="C33" s="54"/>
      <c r="D33" s="54">
        <v>10.8</v>
      </c>
      <c r="E33">
        <f t="shared" si="0"/>
        <v>0.1999999999999993</v>
      </c>
      <c r="F33">
        <f t="shared" si="1"/>
        <v>0.15999999999999978</v>
      </c>
      <c r="G33" s="54">
        <v>12.5</v>
      </c>
      <c r="H33" s="54">
        <v>-2.3</v>
      </c>
      <c r="I33" s="54">
        <v>13.8</v>
      </c>
      <c r="J33" s="54">
        <v>-2.3</v>
      </c>
      <c r="K33" s="54">
        <v>4.2</v>
      </c>
      <c r="L33" s="54">
        <v>29</v>
      </c>
    </row>
    <row r="34" spans="1:12" ht="15">
      <c r="A34" s="54">
        <v>586</v>
      </c>
      <c r="B34" s="55">
        <v>42092</v>
      </c>
      <c r="C34" s="54"/>
      <c r="D34" s="54">
        <v>10.6</v>
      </c>
      <c r="E34">
        <f t="shared" si="0"/>
        <v>0.20000000000000107</v>
      </c>
      <c r="F34">
        <f t="shared" si="1"/>
        <v>0.1400000000000002</v>
      </c>
      <c r="G34" s="54">
        <v>12.5</v>
      </c>
      <c r="H34" s="54">
        <v>-1</v>
      </c>
      <c r="I34" s="54">
        <v>14.1</v>
      </c>
      <c r="J34" s="54">
        <v>-4.2</v>
      </c>
      <c r="K34" s="54">
        <v>4.3</v>
      </c>
      <c r="L34" s="54">
        <v>28</v>
      </c>
    </row>
    <row r="35" spans="1:12" s="24" customFormat="1" ht="15">
      <c r="A35" s="54">
        <v>586</v>
      </c>
      <c r="B35" s="55">
        <v>42093</v>
      </c>
      <c r="C35" s="54"/>
      <c r="D35" s="54">
        <v>10.6</v>
      </c>
      <c r="E35">
        <f t="shared" si="0"/>
        <v>0</v>
      </c>
      <c r="F35">
        <f t="shared" si="1"/>
        <v>0.1400000000000002</v>
      </c>
      <c r="G35" s="54">
        <v>12.5</v>
      </c>
      <c r="H35" s="54">
        <v>-2.5</v>
      </c>
      <c r="I35" s="54">
        <v>13.6</v>
      </c>
      <c r="J35" s="54">
        <v>-2.7</v>
      </c>
      <c r="K35" s="54">
        <v>4.8</v>
      </c>
      <c r="L35" s="54">
        <v>27</v>
      </c>
    </row>
    <row r="36" spans="1:12" ht="15">
      <c r="A36" s="54">
        <v>586</v>
      </c>
      <c r="B36" s="55">
        <v>42094</v>
      </c>
      <c r="C36" s="54"/>
      <c r="D36" s="54">
        <v>10.3</v>
      </c>
      <c r="E36">
        <f t="shared" si="0"/>
        <v>0.29999999999999893</v>
      </c>
      <c r="F36">
        <f t="shared" si="1"/>
        <v>0.17999999999999972</v>
      </c>
      <c r="G36" s="54">
        <v>12.5</v>
      </c>
      <c r="H36" s="54">
        <v>-2.2</v>
      </c>
      <c r="I36" s="54">
        <v>13.4</v>
      </c>
      <c r="J36" s="54">
        <v>-3.8</v>
      </c>
      <c r="K36" s="54">
        <v>3.6</v>
      </c>
      <c r="L36" s="54">
        <v>26</v>
      </c>
    </row>
    <row r="37" spans="1:12" ht="15">
      <c r="A37" s="54">
        <v>586</v>
      </c>
      <c r="B37" s="55">
        <v>42095</v>
      </c>
      <c r="C37" s="54"/>
      <c r="D37" s="54">
        <v>10</v>
      </c>
      <c r="E37">
        <f t="shared" si="0"/>
        <v>0.3000000000000007</v>
      </c>
      <c r="F37">
        <f t="shared" si="1"/>
        <v>0.2</v>
      </c>
      <c r="G37" s="54">
        <v>12.5</v>
      </c>
      <c r="H37" s="54">
        <v>3.1</v>
      </c>
      <c r="I37" s="54">
        <v>12.8</v>
      </c>
      <c r="J37" s="54">
        <v>-4.2</v>
      </c>
      <c r="K37" s="54">
        <v>4.2</v>
      </c>
      <c r="L37" s="54">
        <v>25</v>
      </c>
    </row>
    <row r="38" spans="1:12" ht="15">
      <c r="A38" s="54">
        <v>586</v>
      </c>
      <c r="B38" s="55">
        <v>42096</v>
      </c>
      <c r="C38" s="54"/>
      <c r="D38" s="54">
        <v>9.5</v>
      </c>
      <c r="E38">
        <f t="shared" si="0"/>
        <v>0.5</v>
      </c>
      <c r="F38">
        <f t="shared" si="1"/>
        <v>0.2600000000000001</v>
      </c>
      <c r="G38" s="54">
        <v>12.5</v>
      </c>
      <c r="H38" s="54">
        <v>0.8</v>
      </c>
      <c r="I38" s="54">
        <v>10.1</v>
      </c>
      <c r="J38" s="54">
        <v>-1.1</v>
      </c>
      <c r="K38" s="54">
        <v>3.5</v>
      </c>
      <c r="L38" s="54">
        <v>24</v>
      </c>
    </row>
    <row r="39" spans="1:12" ht="15">
      <c r="A39" s="54">
        <v>586</v>
      </c>
      <c r="B39" s="55">
        <v>42097</v>
      </c>
      <c r="C39" s="54"/>
      <c r="D39" s="54">
        <v>9.1</v>
      </c>
      <c r="E39">
        <f t="shared" si="0"/>
        <v>0.40000000000000036</v>
      </c>
      <c r="F39">
        <f t="shared" si="1"/>
        <v>0.3</v>
      </c>
      <c r="G39" s="54">
        <v>12.5</v>
      </c>
      <c r="H39" s="54">
        <v>-5.4</v>
      </c>
      <c r="I39" s="54">
        <v>7.2</v>
      </c>
      <c r="J39" s="54">
        <v>-5.4</v>
      </c>
      <c r="K39" s="54">
        <v>1.7</v>
      </c>
      <c r="L39" s="54">
        <v>24</v>
      </c>
    </row>
    <row r="40" spans="1:12" ht="15">
      <c r="A40" s="54">
        <v>586</v>
      </c>
      <c r="B40" s="55">
        <v>42098</v>
      </c>
      <c r="C40" s="54"/>
      <c r="D40" s="54">
        <v>8.5</v>
      </c>
      <c r="E40">
        <f t="shared" si="0"/>
        <v>0.5999999999999996</v>
      </c>
      <c r="F40">
        <f t="shared" si="1"/>
        <v>0.41999999999999993</v>
      </c>
      <c r="G40" s="54">
        <v>12.5</v>
      </c>
      <c r="H40" s="54">
        <v>-7</v>
      </c>
      <c r="I40" s="54">
        <v>7.4</v>
      </c>
      <c r="J40" s="54">
        <v>-7.4</v>
      </c>
      <c r="K40" s="54">
        <v>-1.2</v>
      </c>
      <c r="L40" s="54">
        <v>23</v>
      </c>
    </row>
    <row r="41" spans="1:12" ht="15">
      <c r="A41" s="54">
        <v>586</v>
      </c>
      <c r="B41" s="55">
        <v>42099</v>
      </c>
      <c r="C41" s="54"/>
      <c r="D41" s="54">
        <v>8.4</v>
      </c>
      <c r="E41">
        <f t="shared" si="0"/>
        <v>0.09999999999999964</v>
      </c>
      <c r="F41">
        <f t="shared" si="1"/>
        <v>0.38000000000000006</v>
      </c>
      <c r="G41" s="54">
        <v>12.5</v>
      </c>
      <c r="H41" s="54">
        <v>0</v>
      </c>
      <c r="I41" s="54">
        <v>9</v>
      </c>
      <c r="J41" s="54">
        <v>-9.3</v>
      </c>
      <c r="K41" s="54">
        <v>0.7</v>
      </c>
      <c r="L41" s="54">
        <v>22</v>
      </c>
    </row>
    <row r="42" spans="1:12" ht="15">
      <c r="A42" s="54">
        <v>586</v>
      </c>
      <c r="B42" s="55">
        <v>42100</v>
      </c>
      <c r="C42" s="54"/>
      <c r="D42" s="54">
        <v>7.9</v>
      </c>
      <c r="E42">
        <f t="shared" si="0"/>
        <v>0.5</v>
      </c>
      <c r="F42">
        <f t="shared" si="1"/>
        <v>0.41999999999999993</v>
      </c>
      <c r="G42" s="54">
        <v>12.5</v>
      </c>
      <c r="H42" s="54">
        <v>0.3</v>
      </c>
      <c r="I42" s="54">
        <v>10.1</v>
      </c>
      <c r="J42" s="54">
        <v>-2.5</v>
      </c>
      <c r="K42" s="54">
        <v>3.4</v>
      </c>
      <c r="L42" s="54">
        <v>20</v>
      </c>
    </row>
    <row r="43" spans="1:12" ht="15">
      <c r="A43" s="54">
        <v>586</v>
      </c>
      <c r="B43" s="55">
        <v>42101</v>
      </c>
      <c r="C43" s="54"/>
      <c r="D43" s="54">
        <v>7.3</v>
      </c>
      <c r="E43">
        <f t="shared" si="0"/>
        <v>0.6000000000000005</v>
      </c>
      <c r="F43">
        <f t="shared" si="1"/>
        <v>0.44000000000000006</v>
      </c>
      <c r="G43" s="54">
        <v>12.5</v>
      </c>
      <c r="H43" s="54">
        <v>-0.7</v>
      </c>
      <c r="I43" s="54">
        <v>9</v>
      </c>
      <c r="J43" s="54">
        <v>-2.5</v>
      </c>
      <c r="K43" s="54">
        <v>3.6</v>
      </c>
      <c r="L43" s="54">
        <v>19</v>
      </c>
    </row>
    <row r="44" spans="1:12" ht="15">
      <c r="A44" s="54">
        <v>586</v>
      </c>
      <c r="B44" s="55">
        <v>42102</v>
      </c>
      <c r="C44" s="54"/>
      <c r="D44" s="54">
        <v>7.1</v>
      </c>
      <c r="E44">
        <f t="shared" si="0"/>
        <v>0.20000000000000018</v>
      </c>
      <c r="F44">
        <f t="shared" si="1"/>
        <v>0.4</v>
      </c>
      <c r="G44" s="54">
        <v>12.5</v>
      </c>
      <c r="H44" s="54">
        <v>2.3</v>
      </c>
      <c r="I44" s="54">
        <v>9.3</v>
      </c>
      <c r="J44" s="54">
        <v>-3.7</v>
      </c>
      <c r="K44" s="54">
        <v>3.2</v>
      </c>
      <c r="L44" s="54">
        <v>17</v>
      </c>
    </row>
    <row r="45" spans="1:12" ht="15">
      <c r="A45" s="54">
        <v>586</v>
      </c>
      <c r="B45" s="55">
        <v>42103</v>
      </c>
      <c r="C45" s="54"/>
      <c r="D45" s="54">
        <v>6.3</v>
      </c>
      <c r="E45">
        <f t="shared" si="0"/>
        <v>0.7999999999999998</v>
      </c>
      <c r="F45">
        <f t="shared" si="1"/>
        <v>0.44000000000000006</v>
      </c>
      <c r="G45" s="54">
        <v>12.5</v>
      </c>
      <c r="H45" s="54">
        <v>-7.6</v>
      </c>
      <c r="I45" s="54">
        <v>6.8</v>
      </c>
      <c r="J45" s="54">
        <v>-7.6</v>
      </c>
      <c r="K45" s="54">
        <v>0.9</v>
      </c>
      <c r="L45" s="54">
        <v>16</v>
      </c>
    </row>
    <row r="46" spans="1:12" ht="15">
      <c r="A46" s="54">
        <v>586</v>
      </c>
      <c r="B46" s="55">
        <v>42104</v>
      </c>
      <c r="C46" s="54"/>
      <c r="D46" s="54">
        <v>6.2</v>
      </c>
      <c r="E46">
        <f t="shared" si="0"/>
        <v>0.09999999999999964</v>
      </c>
      <c r="F46">
        <f t="shared" si="1"/>
        <v>0.44000000000000006</v>
      </c>
      <c r="G46" s="54">
        <v>12.5</v>
      </c>
      <c r="H46" s="54">
        <v>-0.6</v>
      </c>
      <c r="I46" s="54">
        <v>8.9</v>
      </c>
      <c r="J46" s="54">
        <v>-11</v>
      </c>
      <c r="K46" s="54">
        <v>-0.3</v>
      </c>
      <c r="L46" s="54">
        <v>15</v>
      </c>
    </row>
    <row r="47" spans="1:12" ht="15">
      <c r="A47" s="54">
        <v>586</v>
      </c>
      <c r="B47" s="55">
        <v>42105</v>
      </c>
      <c r="C47" s="54"/>
      <c r="D47" s="54">
        <v>5.7</v>
      </c>
      <c r="E47">
        <f t="shared" si="0"/>
        <v>0.5</v>
      </c>
      <c r="F47">
        <f t="shared" si="1"/>
        <v>0.44000000000000006</v>
      </c>
      <c r="G47" s="54">
        <v>12.5</v>
      </c>
      <c r="H47" s="54">
        <v>-2.4</v>
      </c>
      <c r="I47" s="54">
        <v>9.9</v>
      </c>
      <c r="J47" s="54">
        <v>-3.2</v>
      </c>
      <c r="K47" s="54">
        <v>2.4</v>
      </c>
      <c r="L47" s="54">
        <v>14</v>
      </c>
    </row>
    <row r="48" spans="1:12" ht="15">
      <c r="A48" s="54">
        <v>586</v>
      </c>
      <c r="B48" s="55">
        <v>42106</v>
      </c>
      <c r="C48" s="54"/>
      <c r="D48" s="54">
        <v>5.5</v>
      </c>
      <c r="E48">
        <f t="shared" si="0"/>
        <v>0.20000000000000018</v>
      </c>
      <c r="F48">
        <f t="shared" si="1"/>
        <v>0.36</v>
      </c>
      <c r="G48" s="54">
        <v>12.5</v>
      </c>
      <c r="H48" s="54">
        <v>-3.4</v>
      </c>
      <c r="I48" s="54">
        <v>8.8</v>
      </c>
      <c r="J48" s="54">
        <v>-5.7</v>
      </c>
      <c r="K48" s="54">
        <v>1.7</v>
      </c>
      <c r="L48" s="54">
        <v>13</v>
      </c>
    </row>
    <row r="49" spans="1:12" ht="15">
      <c r="A49" s="54">
        <v>586</v>
      </c>
      <c r="B49" s="55">
        <v>42107</v>
      </c>
      <c r="C49" s="54"/>
      <c r="D49" s="54">
        <v>4.9</v>
      </c>
      <c r="E49">
        <f t="shared" si="0"/>
        <v>0.5999999999999996</v>
      </c>
      <c r="F49">
        <f t="shared" si="1"/>
        <v>0.43999999999999984</v>
      </c>
      <c r="G49" s="54">
        <v>12.5</v>
      </c>
      <c r="H49" s="54">
        <v>-4.6</v>
      </c>
      <c r="I49" s="54">
        <v>9.4</v>
      </c>
      <c r="J49" s="54">
        <v>-5.5</v>
      </c>
      <c r="K49" s="54">
        <v>1.9</v>
      </c>
      <c r="L49" s="54">
        <v>12</v>
      </c>
    </row>
    <row r="50" spans="1:12" ht="15">
      <c r="A50" s="54">
        <v>586</v>
      </c>
      <c r="B50" s="55">
        <v>42108</v>
      </c>
      <c r="C50" s="54"/>
      <c r="D50" s="54">
        <v>4.1</v>
      </c>
      <c r="E50">
        <f t="shared" si="0"/>
        <v>0.8000000000000007</v>
      </c>
      <c r="F50">
        <f t="shared" si="1"/>
        <v>0.44000000000000006</v>
      </c>
      <c r="G50" s="54">
        <v>12.5</v>
      </c>
      <c r="H50" s="54">
        <v>0.9</v>
      </c>
      <c r="I50" s="54">
        <v>13.5</v>
      </c>
      <c r="J50" s="54">
        <v>-6.1</v>
      </c>
      <c r="K50" s="54">
        <v>3.4</v>
      </c>
      <c r="L50" s="54">
        <v>9</v>
      </c>
    </row>
    <row r="51" spans="1:12" ht="15">
      <c r="A51" s="54">
        <v>586</v>
      </c>
      <c r="B51" s="55">
        <v>42109</v>
      </c>
      <c r="C51" s="54"/>
      <c r="D51" s="54">
        <v>3.5</v>
      </c>
      <c r="E51">
        <f t="shared" si="0"/>
        <v>0.5999999999999996</v>
      </c>
      <c r="F51">
        <f t="shared" si="1"/>
        <v>0.54</v>
      </c>
      <c r="G51" s="54">
        <v>12.5</v>
      </c>
      <c r="H51" s="54">
        <v>3.3</v>
      </c>
      <c r="I51" s="54">
        <v>11.3</v>
      </c>
      <c r="J51" s="54">
        <v>-2.1</v>
      </c>
      <c r="K51" s="54">
        <v>5</v>
      </c>
      <c r="L51" s="54">
        <v>7</v>
      </c>
    </row>
    <row r="52" spans="1:12" ht="15">
      <c r="A52" s="54">
        <v>586</v>
      </c>
      <c r="B52" s="55">
        <v>42110</v>
      </c>
      <c r="C52" s="54"/>
      <c r="D52" s="54">
        <v>2.7</v>
      </c>
      <c r="E52">
        <f t="shared" si="0"/>
        <v>0.7999999999999998</v>
      </c>
      <c r="F52">
        <f t="shared" si="1"/>
        <v>0.6</v>
      </c>
      <c r="G52" s="54">
        <v>12.5</v>
      </c>
      <c r="H52" s="54">
        <v>-7.9</v>
      </c>
      <c r="I52" s="54">
        <v>3.9</v>
      </c>
      <c r="J52" s="54">
        <v>-8.8</v>
      </c>
      <c r="K52" s="54">
        <v>-2.8</v>
      </c>
      <c r="L52" s="54">
        <v>7</v>
      </c>
    </row>
    <row r="53" spans="1:12" ht="15">
      <c r="A53" s="54">
        <v>586</v>
      </c>
      <c r="B53" s="55">
        <v>42111</v>
      </c>
      <c r="C53" s="54"/>
      <c r="D53" s="54">
        <v>3.1</v>
      </c>
      <c r="E53">
        <f t="shared" si="0"/>
        <v>-0.3999999999999999</v>
      </c>
      <c r="F53">
        <f t="shared" si="1"/>
        <v>0.48</v>
      </c>
      <c r="G53" s="54">
        <v>12.7</v>
      </c>
      <c r="H53" s="54">
        <v>-6.3</v>
      </c>
      <c r="I53" s="54">
        <v>1.6</v>
      </c>
      <c r="J53" s="54">
        <v>-9.6</v>
      </c>
      <c r="K53" s="54">
        <v>-4</v>
      </c>
      <c r="L53" s="54">
        <v>3</v>
      </c>
    </row>
    <row r="54" spans="1:12" ht="15">
      <c r="A54" s="54">
        <v>586</v>
      </c>
      <c r="B54" s="55">
        <v>42112</v>
      </c>
      <c r="C54" s="54"/>
      <c r="D54" s="54">
        <v>3.5</v>
      </c>
      <c r="E54">
        <f t="shared" si="0"/>
        <v>-0.3999999999999999</v>
      </c>
      <c r="F54">
        <f t="shared" si="1"/>
        <v>0.2800000000000001</v>
      </c>
      <c r="G54" s="54">
        <v>12.9</v>
      </c>
      <c r="H54" s="54">
        <v>-6.7</v>
      </c>
      <c r="I54" s="54">
        <v>-0.5</v>
      </c>
      <c r="J54" s="54">
        <v>-7.6</v>
      </c>
      <c r="K54" s="54">
        <v>-4.5</v>
      </c>
      <c r="L54" s="54">
        <v>5</v>
      </c>
    </row>
    <row r="55" spans="1:12" ht="15">
      <c r="A55" s="54">
        <v>586</v>
      </c>
      <c r="B55" s="55">
        <v>42113</v>
      </c>
      <c r="C55" s="54"/>
      <c r="D55" s="54">
        <v>4</v>
      </c>
      <c r="E55">
        <f t="shared" si="0"/>
        <v>-0.5</v>
      </c>
      <c r="F55">
        <f t="shared" si="1"/>
        <v>0.019999999999999928</v>
      </c>
      <c r="G55" s="54">
        <v>13.1</v>
      </c>
      <c r="H55" s="54">
        <v>-1</v>
      </c>
      <c r="I55" s="54">
        <v>0.9</v>
      </c>
      <c r="J55" s="54">
        <v>-11.3</v>
      </c>
      <c r="K55" s="54">
        <v>-2.5</v>
      </c>
      <c r="L55" s="54">
        <v>12</v>
      </c>
    </row>
    <row r="56" spans="1:12" ht="15">
      <c r="A56" s="54">
        <v>586</v>
      </c>
      <c r="B56" s="55">
        <v>42114</v>
      </c>
      <c r="C56" s="54"/>
      <c r="D56" s="54">
        <v>3.8</v>
      </c>
      <c r="E56">
        <f t="shared" si="0"/>
        <v>0.20000000000000018</v>
      </c>
      <c r="F56">
        <f t="shared" si="1"/>
        <v>-0.05999999999999996</v>
      </c>
      <c r="G56" s="54">
        <v>13.1</v>
      </c>
      <c r="H56" s="54">
        <v>-0.9</v>
      </c>
      <c r="I56" s="54">
        <v>7.6</v>
      </c>
      <c r="J56" s="54">
        <v>-5.8</v>
      </c>
      <c r="K56" s="54">
        <v>0.3</v>
      </c>
      <c r="L56" s="54">
        <v>10</v>
      </c>
    </row>
    <row r="57" spans="1:12" ht="15">
      <c r="A57" s="54">
        <v>586</v>
      </c>
      <c r="B57" s="55">
        <v>42115</v>
      </c>
      <c r="C57" s="54"/>
      <c r="D57" s="54">
        <v>3.4</v>
      </c>
      <c r="E57">
        <f t="shared" si="0"/>
        <v>0.3999999999999999</v>
      </c>
      <c r="F57">
        <f t="shared" si="1"/>
        <v>-0.13999999999999996</v>
      </c>
      <c r="G57" s="54">
        <v>13.1</v>
      </c>
      <c r="H57" s="54">
        <v>-4.2</v>
      </c>
      <c r="I57" s="54">
        <v>9.1</v>
      </c>
      <c r="J57" s="54">
        <v>-4.3</v>
      </c>
      <c r="K57" s="54">
        <v>1.8</v>
      </c>
      <c r="L57" s="54">
        <v>7</v>
      </c>
    </row>
    <row r="58" spans="1:12" ht="15">
      <c r="A58" s="54">
        <v>586</v>
      </c>
      <c r="B58" s="55">
        <v>42116</v>
      </c>
      <c r="C58" s="54"/>
      <c r="D58" s="54">
        <v>3.2</v>
      </c>
      <c r="E58">
        <f t="shared" si="0"/>
        <v>0.19999999999999973</v>
      </c>
      <c r="F58">
        <f t="shared" si="1"/>
        <v>-0.020000000000000018</v>
      </c>
      <c r="G58" s="54">
        <v>13.1</v>
      </c>
      <c r="H58" s="54">
        <v>-4.1</v>
      </c>
      <c r="I58" s="54">
        <v>10.5</v>
      </c>
      <c r="J58" s="54">
        <v>-6.1</v>
      </c>
      <c r="K58" s="54">
        <v>1.8</v>
      </c>
      <c r="L58" s="54">
        <v>7</v>
      </c>
    </row>
    <row r="59" spans="1:12" ht="15">
      <c r="A59" s="54">
        <v>586</v>
      </c>
      <c r="B59" s="55">
        <v>42117</v>
      </c>
      <c r="C59" s="54"/>
      <c r="D59" s="54">
        <v>3.1</v>
      </c>
      <c r="E59">
        <f t="shared" si="0"/>
        <v>0.10000000000000009</v>
      </c>
      <c r="F59">
        <f t="shared" si="1"/>
        <v>0.07999999999999999</v>
      </c>
      <c r="G59" s="54">
        <v>13.1</v>
      </c>
      <c r="H59" s="54">
        <v>-1.7</v>
      </c>
      <c r="I59" s="54">
        <v>8.9</v>
      </c>
      <c r="J59" s="54">
        <v>-4.7</v>
      </c>
      <c r="K59" s="54">
        <v>1.5</v>
      </c>
      <c r="L59" s="54">
        <v>5</v>
      </c>
    </row>
    <row r="60" spans="1:12" ht="15">
      <c r="A60" s="54">
        <v>586</v>
      </c>
      <c r="B60" s="55">
        <v>42118</v>
      </c>
      <c r="C60" s="54"/>
      <c r="D60" s="54">
        <v>2.9</v>
      </c>
      <c r="E60">
        <f t="shared" si="0"/>
        <v>0.20000000000000018</v>
      </c>
      <c r="F60">
        <f t="shared" si="1"/>
        <v>0.22000000000000003</v>
      </c>
      <c r="G60" s="54">
        <v>13.2</v>
      </c>
      <c r="H60" s="54">
        <v>-0.1</v>
      </c>
      <c r="I60" s="54">
        <v>9</v>
      </c>
      <c r="J60" s="54">
        <v>-4.3</v>
      </c>
      <c r="K60" s="54">
        <v>2.3</v>
      </c>
      <c r="L60" s="54">
        <v>4</v>
      </c>
    </row>
    <row r="61" spans="1:12" ht="15">
      <c r="A61" s="54">
        <v>586</v>
      </c>
      <c r="B61" s="55">
        <v>42119</v>
      </c>
      <c r="C61" s="54"/>
      <c r="D61" s="54">
        <v>2.9</v>
      </c>
      <c r="E61">
        <f t="shared" si="0"/>
        <v>0</v>
      </c>
      <c r="F61">
        <f t="shared" si="1"/>
        <v>0.18</v>
      </c>
      <c r="G61" s="54">
        <v>13.3</v>
      </c>
      <c r="H61" s="54">
        <v>-1.4</v>
      </c>
      <c r="I61" s="54">
        <v>5.5</v>
      </c>
      <c r="J61" s="54">
        <v>-3.8</v>
      </c>
      <c r="K61" s="54">
        <v>-0.1</v>
      </c>
      <c r="L61" s="54">
        <v>4</v>
      </c>
    </row>
    <row r="62" spans="1:12" ht="15">
      <c r="A62" s="54">
        <v>586</v>
      </c>
      <c r="B62" s="55">
        <v>42120</v>
      </c>
      <c r="C62" s="54"/>
      <c r="D62" s="54">
        <v>3.5</v>
      </c>
      <c r="E62">
        <f t="shared" si="0"/>
        <v>-0.6000000000000001</v>
      </c>
      <c r="F62">
        <f t="shared" si="1"/>
        <v>-0.020000000000000018</v>
      </c>
      <c r="G62" s="54">
        <v>13.8</v>
      </c>
      <c r="H62" s="54">
        <v>-0.2</v>
      </c>
      <c r="I62" s="54">
        <v>6.6</v>
      </c>
      <c r="J62" s="54">
        <v>-1.3</v>
      </c>
      <c r="K62" s="54">
        <v>1.3</v>
      </c>
      <c r="L62" s="54">
        <v>5</v>
      </c>
    </row>
    <row r="63" spans="1:12" ht="15">
      <c r="A63" s="54">
        <v>586</v>
      </c>
      <c r="B63" s="55">
        <v>42121</v>
      </c>
      <c r="C63" s="54"/>
      <c r="D63" s="54">
        <v>3.6</v>
      </c>
      <c r="E63">
        <f t="shared" si="0"/>
        <v>-0.10000000000000009</v>
      </c>
      <c r="F63">
        <f t="shared" si="1"/>
        <v>-0.07999999999999999</v>
      </c>
      <c r="G63" s="54">
        <v>13.9</v>
      </c>
      <c r="H63" s="54">
        <v>-1.3</v>
      </c>
      <c r="I63" s="54">
        <v>5.4</v>
      </c>
      <c r="J63" s="54">
        <v>-1.4</v>
      </c>
      <c r="K63" s="54">
        <v>1.1</v>
      </c>
      <c r="L63" s="54">
        <v>6</v>
      </c>
    </row>
    <row r="64" spans="1:12" ht="15">
      <c r="A64" s="54">
        <v>586</v>
      </c>
      <c r="B64" s="55">
        <v>42122</v>
      </c>
      <c r="C64" s="54"/>
      <c r="D64" s="54">
        <v>3.1</v>
      </c>
      <c r="E64">
        <f t="shared" si="0"/>
        <v>0.5</v>
      </c>
      <c r="F64">
        <f t="shared" si="1"/>
        <v>0</v>
      </c>
      <c r="G64" s="54">
        <v>14</v>
      </c>
      <c r="H64" s="54">
        <v>0.1</v>
      </c>
      <c r="I64" s="54">
        <v>11.9</v>
      </c>
      <c r="J64" s="54">
        <v>-5.7</v>
      </c>
      <c r="K64" s="54">
        <v>2</v>
      </c>
      <c r="L64" s="54">
        <v>5</v>
      </c>
    </row>
    <row r="65" spans="1:12" ht="15">
      <c r="A65" s="54">
        <v>586</v>
      </c>
      <c r="B65" s="55">
        <v>42123</v>
      </c>
      <c r="C65" s="54"/>
      <c r="D65" s="54">
        <v>2.6</v>
      </c>
      <c r="E65">
        <f t="shared" si="0"/>
        <v>0.5</v>
      </c>
      <c r="F65">
        <f t="shared" si="1"/>
        <v>0.05999999999999996</v>
      </c>
      <c r="G65" s="54">
        <v>14</v>
      </c>
      <c r="H65" s="54">
        <v>0.1</v>
      </c>
      <c r="I65" s="54">
        <v>10.6</v>
      </c>
      <c r="J65" s="54">
        <v>-1.1</v>
      </c>
      <c r="K65" s="54">
        <v>3.8</v>
      </c>
      <c r="L65" s="54">
        <v>5</v>
      </c>
    </row>
    <row r="66" spans="1:12" ht="15">
      <c r="A66" s="54">
        <v>586</v>
      </c>
      <c r="B66" s="55">
        <v>42124</v>
      </c>
      <c r="C66" s="54"/>
      <c r="D66" s="54">
        <v>1.2</v>
      </c>
      <c r="E66">
        <f t="shared" si="0"/>
        <v>1.4000000000000001</v>
      </c>
      <c r="F66">
        <f t="shared" si="1"/>
        <v>0.33999999999999997</v>
      </c>
      <c r="G66" s="54">
        <v>14</v>
      </c>
      <c r="H66" s="54">
        <v>-1</v>
      </c>
      <c r="I66" s="54">
        <v>13.7</v>
      </c>
      <c r="J66" s="54">
        <v>-1.5</v>
      </c>
      <c r="K66" s="54">
        <v>5.4</v>
      </c>
      <c r="L66" s="54">
        <v>2</v>
      </c>
    </row>
    <row r="67" spans="1:12" ht="15">
      <c r="A67" s="54">
        <v>586</v>
      </c>
      <c r="B67" s="55">
        <v>42125</v>
      </c>
      <c r="C67" s="54"/>
      <c r="D67" s="54">
        <v>0.6</v>
      </c>
      <c r="E67">
        <f t="shared" si="0"/>
        <v>0.6</v>
      </c>
      <c r="F67">
        <f t="shared" si="1"/>
        <v>0.58</v>
      </c>
      <c r="G67" s="54">
        <v>14</v>
      </c>
      <c r="H67" s="54">
        <v>0.5</v>
      </c>
      <c r="I67" s="54">
        <v>15</v>
      </c>
      <c r="J67" s="54">
        <v>-2.3</v>
      </c>
      <c r="K67" s="54">
        <v>6.3</v>
      </c>
      <c r="L67" s="54">
        <v>2</v>
      </c>
    </row>
    <row r="68" spans="1:12" ht="15">
      <c r="A68" s="54">
        <v>586</v>
      </c>
      <c r="B68" s="55">
        <v>42126</v>
      </c>
      <c r="C68" s="54"/>
      <c r="D68" s="54">
        <v>0.2</v>
      </c>
      <c r="E68">
        <f t="shared" si="0"/>
        <v>0.39999999999999997</v>
      </c>
      <c r="F68">
        <f t="shared" si="1"/>
        <v>0.68</v>
      </c>
      <c r="G68" s="54">
        <v>14</v>
      </c>
      <c r="H68" s="54">
        <v>0.9</v>
      </c>
      <c r="I68" s="54">
        <v>15.1</v>
      </c>
      <c r="J68" s="54">
        <v>-1.2</v>
      </c>
      <c r="K68" s="54">
        <v>6</v>
      </c>
      <c r="L68" s="54">
        <v>1</v>
      </c>
    </row>
    <row r="69" spans="1:12" ht="15">
      <c r="A69" s="54">
        <v>586</v>
      </c>
      <c r="B69" s="55">
        <v>42127</v>
      </c>
      <c r="C69" s="54"/>
      <c r="D69" s="54">
        <v>0.1</v>
      </c>
      <c r="E69">
        <f t="shared" si="0"/>
        <v>0.1</v>
      </c>
      <c r="F69">
        <f t="shared" si="1"/>
        <v>0.6</v>
      </c>
      <c r="G69" s="54">
        <v>14</v>
      </c>
      <c r="H69" s="54">
        <v>0.4</v>
      </c>
      <c r="I69" s="54">
        <v>12.3</v>
      </c>
      <c r="J69" s="54">
        <v>-1.3</v>
      </c>
      <c r="K69" s="54">
        <v>5.5</v>
      </c>
      <c r="L69" s="54">
        <v>1</v>
      </c>
    </row>
    <row r="70" spans="1:12" ht="15">
      <c r="A70" s="54">
        <v>586</v>
      </c>
      <c r="B70" s="55">
        <v>42128</v>
      </c>
      <c r="C70" s="54"/>
      <c r="D70" s="54">
        <v>0</v>
      </c>
      <c r="E70">
        <f t="shared" si="0"/>
        <v>0.1</v>
      </c>
      <c r="F70">
        <f t="shared" si="1"/>
        <v>0.52</v>
      </c>
      <c r="G70" s="54">
        <v>14.2</v>
      </c>
      <c r="H70" s="54">
        <v>1.1</v>
      </c>
      <c r="I70" s="54">
        <v>12.4</v>
      </c>
      <c r="J70" s="54">
        <v>-0.2</v>
      </c>
      <c r="K70" s="54">
        <v>4.3</v>
      </c>
      <c r="L70" s="54">
        <v>0</v>
      </c>
    </row>
    <row r="71" spans="1:12" ht="15">
      <c r="A71" s="54">
        <v>586</v>
      </c>
      <c r="B71" s="55">
        <v>42129</v>
      </c>
      <c r="C71" s="54"/>
      <c r="D71" s="54">
        <v>0</v>
      </c>
      <c r="E71">
        <f t="shared" si="0"/>
        <v>0</v>
      </c>
      <c r="F71">
        <f t="shared" si="1"/>
        <v>0.24000000000000005</v>
      </c>
      <c r="G71" s="54">
        <v>14.4</v>
      </c>
      <c r="H71" s="54">
        <v>2.4</v>
      </c>
      <c r="I71" s="54">
        <v>9.9</v>
      </c>
      <c r="J71" s="54">
        <v>-0.7</v>
      </c>
      <c r="K71" s="54">
        <v>3.6</v>
      </c>
      <c r="L71" s="54">
        <v>0</v>
      </c>
    </row>
    <row r="72" spans="1:12" ht="15">
      <c r="A72" s="54">
        <v>586</v>
      </c>
      <c r="B72" s="55">
        <v>42130</v>
      </c>
      <c r="C72" s="54"/>
      <c r="D72" s="54">
        <v>0</v>
      </c>
      <c r="E72">
        <f t="shared" si="0"/>
        <v>0</v>
      </c>
      <c r="F72">
        <f t="shared" si="1"/>
        <v>0.12</v>
      </c>
      <c r="G72" s="54">
        <v>15</v>
      </c>
      <c r="H72" s="54">
        <v>1.7</v>
      </c>
      <c r="I72" s="54">
        <v>4.7</v>
      </c>
      <c r="J72" s="54">
        <v>1.6</v>
      </c>
      <c r="K72" s="54">
        <v>2.8</v>
      </c>
      <c r="L72" s="54">
        <v>0</v>
      </c>
    </row>
    <row r="73" spans="1:12" ht="15">
      <c r="A73" s="54">
        <v>586</v>
      </c>
      <c r="B73" s="55">
        <v>42131</v>
      </c>
      <c r="C73" s="54"/>
      <c r="D73" s="54">
        <v>0</v>
      </c>
      <c r="E73">
        <f t="shared" si="0"/>
        <v>0</v>
      </c>
      <c r="F73">
        <f t="shared" si="1"/>
        <v>0.04</v>
      </c>
      <c r="G73" s="54">
        <v>15.6</v>
      </c>
      <c r="H73" s="54">
        <v>0.7</v>
      </c>
      <c r="I73" s="54">
        <v>8.1</v>
      </c>
      <c r="J73" s="54">
        <v>0</v>
      </c>
      <c r="K73" s="54">
        <v>2.7</v>
      </c>
      <c r="L73" s="54">
        <v>0</v>
      </c>
    </row>
    <row r="74" spans="1:12" ht="15">
      <c r="A74" s="54">
        <v>586</v>
      </c>
      <c r="B74" s="55">
        <v>42132</v>
      </c>
      <c r="C74" s="54"/>
      <c r="D74" s="54">
        <v>0</v>
      </c>
      <c r="E74">
        <f t="shared" si="0"/>
        <v>0</v>
      </c>
      <c r="F74">
        <f t="shared" si="1"/>
        <v>0.02</v>
      </c>
      <c r="G74" s="54">
        <v>15.6</v>
      </c>
      <c r="H74" s="54">
        <v>2.1</v>
      </c>
      <c r="I74" s="54">
        <v>9.6</v>
      </c>
      <c r="J74" s="54">
        <v>-0.7</v>
      </c>
      <c r="K74" s="54">
        <v>3.6</v>
      </c>
      <c r="L74" s="54">
        <v>0</v>
      </c>
    </row>
    <row r="75" spans="1:12" ht="15">
      <c r="A75" s="54">
        <v>586</v>
      </c>
      <c r="B75" s="55">
        <v>42133</v>
      </c>
      <c r="C75" s="54"/>
      <c r="D75" s="54">
        <v>0</v>
      </c>
      <c r="E75">
        <f t="shared" si="0"/>
        <v>0</v>
      </c>
      <c r="F75">
        <f t="shared" si="1"/>
        <v>0</v>
      </c>
      <c r="G75" s="54">
        <v>15.8</v>
      </c>
      <c r="H75" s="54">
        <v>-2.4</v>
      </c>
      <c r="I75" s="54">
        <v>8.6</v>
      </c>
      <c r="J75" s="54">
        <v>-2.4</v>
      </c>
      <c r="K75" s="54">
        <v>2.4</v>
      </c>
      <c r="L75" s="54">
        <v>0</v>
      </c>
    </row>
    <row r="76" spans="1:12" ht="15">
      <c r="A76" s="54">
        <v>586</v>
      </c>
      <c r="B76" s="55">
        <v>42134</v>
      </c>
      <c r="C76" s="54"/>
      <c r="D76" s="54">
        <v>0.9</v>
      </c>
      <c r="E76">
        <f t="shared" si="0"/>
        <v>-0.9</v>
      </c>
      <c r="F76">
        <f t="shared" si="1"/>
        <v>-0.18</v>
      </c>
      <c r="G76" s="54">
        <v>16.5</v>
      </c>
      <c r="H76" s="54">
        <v>-2.4</v>
      </c>
      <c r="I76" s="54">
        <v>3.2</v>
      </c>
      <c r="J76" s="54">
        <v>-4.9</v>
      </c>
      <c r="K76" s="54">
        <v>-1.5</v>
      </c>
      <c r="L76" s="54">
        <v>7</v>
      </c>
    </row>
    <row r="77" spans="1:12" ht="15">
      <c r="A77" s="54">
        <v>586</v>
      </c>
      <c r="B77" s="55">
        <v>42135</v>
      </c>
      <c r="C77" s="54"/>
      <c r="D77" s="54">
        <v>0.8</v>
      </c>
      <c r="E77">
        <f t="shared" si="0"/>
        <v>0.09999999999999998</v>
      </c>
      <c r="F77">
        <f t="shared" si="1"/>
        <v>-0.16</v>
      </c>
      <c r="G77" s="54">
        <v>16.5</v>
      </c>
      <c r="H77" s="54">
        <v>-1.4</v>
      </c>
      <c r="I77" s="54">
        <v>6.5</v>
      </c>
      <c r="J77" s="54">
        <v>-3.4</v>
      </c>
      <c r="K77" s="54">
        <v>0.4</v>
      </c>
      <c r="L77" s="54">
        <v>1</v>
      </c>
    </row>
    <row r="78" spans="1:12" ht="15">
      <c r="A78" s="54">
        <v>586</v>
      </c>
      <c r="B78" s="55">
        <v>42136</v>
      </c>
      <c r="C78" s="54"/>
      <c r="D78" s="54">
        <v>0</v>
      </c>
      <c r="E78">
        <f t="shared" si="0"/>
        <v>0.8</v>
      </c>
      <c r="F78">
        <f t="shared" si="1"/>
        <v>0</v>
      </c>
      <c r="G78" s="54">
        <v>16.5</v>
      </c>
      <c r="H78" s="54">
        <v>0.9</v>
      </c>
      <c r="I78" s="54">
        <v>10.8</v>
      </c>
      <c r="J78" s="54">
        <v>-6.2</v>
      </c>
      <c r="K78" s="54">
        <v>2.9</v>
      </c>
      <c r="L78" s="54">
        <v>0</v>
      </c>
    </row>
    <row r="79" spans="1:12" ht="15">
      <c r="A79" s="54">
        <v>586</v>
      </c>
      <c r="B79" s="55">
        <v>42137</v>
      </c>
      <c r="C79" s="54"/>
      <c r="D79" s="54">
        <v>0.1</v>
      </c>
      <c r="E79">
        <f t="shared" si="0"/>
        <v>-0.1</v>
      </c>
      <c r="F79">
        <f t="shared" si="1"/>
        <v>-0.02</v>
      </c>
      <c r="G79" s="54">
        <v>16.7</v>
      </c>
      <c r="H79" s="54">
        <v>2.2</v>
      </c>
      <c r="I79" s="54">
        <v>11.6</v>
      </c>
      <c r="J79" s="54">
        <v>0.8</v>
      </c>
      <c r="K79" s="54">
        <v>4.9</v>
      </c>
      <c r="L79" s="54">
        <v>0</v>
      </c>
    </row>
    <row r="80" spans="1:12" ht="15">
      <c r="A80" s="54">
        <v>586</v>
      </c>
      <c r="B80" s="55">
        <v>42138</v>
      </c>
      <c r="C80" s="54"/>
      <c r="D80" s="54">
        <v>0</v>
      </c>
      <c r="E80">
        <f t="shared" si="0"/>
        <v>0.1</v>
      </c>
      <c r="F80">
        <f t="shared" si="1"/>
        <v>0</v>
      </c>
      <c r="G80" s="54">
        <v>16.7</v>
      </c>
      <c r="H80" s="54">
        <v>1.3</v>
      </c>
      <c r="I80" s="54">
        <v>10.5</v>
      </c>
      <c r="J80" s="54">
        <v>0.2</v>
      </c>
      <c r="K80" s="54">
        <v>4.5</v>
      </c>
      <c r="L80" s="54">
        <v>0</v>
      </c>
    </row>
    <row r="81" spans="1:12" ht="15">
      <c r="A81" s="54">
        <v>586</v>
      </c>
      <c r="B81" s="55">
        <v>42139</v>
      </c>
      <c r="C81" s="54"/>
      <c r="D81" s="54">
        <v>0</v>
      </c>
      <c r="E81">
        <f aca="true" t="shared" si="2" ref="E81:E89">+D80-D81</f>
        <v>0</v>
      </c>
      <c r="F81">
        <f t="shared" si="1"/>
        <v>0.18</v>
      </c>
      <c r="G81" s="54">
        <v>16.9</v>
      </c>
      <c r="H81" s="54">
        <v>3</v>
      </c>
      <c r="I81" s="54">
        <v>11.7</v>
      </c>
      <c r="J81" s="54">
        <v>0.5</v>
      </c>
      <c r="K81" s="54">
        <v>4.6</v>
      </c>
      <c r="L81" s="54">
        <v>0</v>
      </c>
    </row>
    <row r="82" spans="1:12" ht="15">
      <c r="A82" s="54">
        <v>586</v>
      </c>
      <c r="B82" s="55">
        <v>42140</v>
      </c>
      <c r="C82" s="54"/>
      <c r="D82" s="54">
        <v>0.7</v>
      </c>
      <c r="E82">
        <f t="shared" si="2"/>
        <v>-0.7</v>
      </c>
      <c r="F82">
        <f t="shared" si="1"/>
        <v>0.020000000000000018</v>
      </c>
      <c r="G82" s="54">
        <v>17.4</v>
      </c>
      <c r="H82" s="54">
        <v>-0.8</v>
      </c>
      <c r="I82" s="54">
        <v>6.9</v>
      </c>
      <c r="J82" s="54">
        <v>-1.1</v>
      </c>
      <c r="K82" s="54">
        <v>1.2</v>
      </c>
      <c r="L82" s="54">
        <v>2</v>
      </c>
    </row>
    <row r="83" spans="1:12" ht="15">
      <c r="A83" s="54">
        <v>586</v>
      </c>
      <c r="B83" s="55">
        <v>42141</v>
      </c>
      <c r="C83" s="54"/>
      <c r="D83" s="54">
        <v>1.5</v>
      </c>
      <c r="E83">
        <f t="shared" si="2"/>
        <v>-0.8</v>
      </c>
      <c r="F83">
        <f t="shared" si="1"/>
        <v>-0.3</v>
      </c>
      <c r="G83" s="54">
        <v>18.1</v>
      </c>
      <c r="H83" s="54">
        <v>-0.1</v>
      </c>
      <c r="I83" s="54">
        <v>6.7</v>
      </c>
      <c r="J83" s="54">
        <v>-1.6</v>
      </c>
      <c r="K83" s="54">
        <v>0.3</v>
      </c>
      <c r="L83" s="54">
        <v>5</v>
      </c>
    </row>
    <row r="84" spans="1:12" ht="15">
      <c r="A84" s="54">
        <v>586</v>
      </c>
      <c r="B84" s="55">
        <v>42142</v>
      </c>
      <c r="C84" s="54"/>
      <c r="D84" s="54">
        <v>1.2</v>
      </c>
      <c r="E84">
        <f t="shared" si="2"/>
        <v>0.30000000000000004</v>
      </c>
      <c r="F84">
        <f t="shared" si="1"/>
        <v>-0.21999999999999997</v>
      </c>
      <c r="G84" s="54">
        <v>18.1</v>
      </c>
      <c r="H84" s="54">
        <v>0.7</v>
      </c>
      <c r="I84" s="54">
        <v>13</v>
      </c>
      <c r="J84" s="54">
        <v>-0.2</v>
      </c>
      <c r="K84" s="54">
        <v>3.4</v>
      </c>
      <c r="L84" s="54">
        <v>4</v>
      </c>
    </row>
    <row r="85" spans="1:12" ht="15">
      <c r="A85" s="54">
        <v>586</v>
      </c>
      <c r="B85" s="55">
        <v>42143</v>
      </c>
      <c r="C85" s="54"/>
      <c r="D85" s="54">
        <v>1.1</v>
      </c>
      <c r="E85">
        <f t="shared" si="2"/>
        <v>0.09999999999999987</v>
      </c>
      <c r="F85">
        <f>+AVERAGE(E81:E85)</f>
        <v>-0.22000000000000003</v>
      </c>
      <c r="G85" s="54">
        <v>18.7</v>
      </c>
      <c r="H85" s="54">
        <v>1.5</v>
      </c>
      <c r="I85" s="54">
        <v>11.9</v>
      </c>
      <c r="J85" s="54">
        <v>-1.3</v>
      </c>
      <c r="K85" s="54">
        <v>4</v>
      </c>
      <c r="L85" s="54">
        <v>2</v>
      </c>
    </row>
    <row r="86" spans="1:12" ht="15">
      <c r="A86" s="54">
        <v>586</v>
      </c>
      <c r="B86" s="55">
        <v>42144</v>
      </c>
      <c r="C86" s="54"/>
      <c r="D86" s="54">
        <v>1.2</v>
      </c>
      <c r="E86">
        <f t="shared" si="2"/>
        <v>-0.09999999999999987</v>
      </c>
      <c r="F86">
        <f>+AVERAGE(E82:E86)</f>
        <v>-0.24</v>
      </c>
      <c r="G86" s="54">
        <v>19</v>
      </c>
      <c r="H86" s="54">
        <v>-1.3</v>
      </c>
      <c r="I86" s="54">
        <v>7.6</v>
      </c>
      <c r="J86" s="54">
        <v>-1.7</v>
      </c>
      <c r="K86" s="54">
        <v>1.9</v>
      </c>
      <c r="L86" s="54">
        <v>2</v>
      </c>
    </row>
    <row r="87" spans="1:12" ht="15">
      <c r="A87" s="54">
        <v>586</v>
      </c>
      <c r="B87" s="55">
        <v>42145</v>
      </c>
      <c r="C87" s="54"/>
      <c r="D87" s="54">
        <v>0.7</v>
      </c>
      <c r="E87">
        <f t="shared" si="2"/>
        <v>0.5</v>
      </c>
      <c r="F87">
        <f>+AVERAGE(E83:E87)</f>
        <v>0</v>
      </c>
      <c r="G87" s="54">
        <v>19</v>
      </c>
      <c r="H87" s="54">
        <v>2.6</v>
      </c>
      <c r="I87" s="54">
        <v>10.4</v>
      </c>
      <c r="J87" s="54">
        <v>-3.6</v>
      </c>
      <c r="K87" s="54">
        <v>4.1</v>
      </c>
      <c r="L87" s="54">
        <v>2</v>
      </c>
    </row>
    <row r="88" spans="1:12" ht="15">
      <c r="A88" s="54">
        <v>586</v>
      </c>
      <c r="B88" s="55">
        <v>42146</v>
      </c>
      <c r="C88" s="54"/>
      <c r="D88" s="54">
        <v>0.4</v>
      </c>
      <c r="E88">
        <f t="shared" si="2"/>
        <v>0.29999999999999993</v>
      </c>
      <c r="F88">
        <f>+AVERAGE(E84:E88)</f>
        <v>0.22000000000000003</v>
      </c>
      <c r="G88" s="54">
        <v>19.3</v>
      </c>
      <c r="H88" s="54">
        <v>0.5</v>
      </c>
      <c r="I88" s="54">
        <v>13</v>
      </c>
      <c r="J88" s="54">
        <v>0.5</v>
      </c>
      <c r="K88" s="54">
        <v>5.7</v>
      </c>
      <c r="L88" s="54">
        <v>3</v>
      </c>
    </row>
    <row r="89" spans="1:12" ht="15">
      <c r="A89" s="48">
        <v>586</v>
      </c>
      <c r="B89" s="49">
        <v>42147</v>
      </c>
      <c r="C89" s="48"/>
      <c r="D89" s="48">
        <v>0</v>
      </c>
      <c r="E89" s="12">
        <f t="shared" si="2"/>
        <v>0.4</v>
      </c>
      <c r="F89" s="12">
        <f>+AVERAGE(E85:E89)</f>
        <v>0.24</v>
      </c>
      <c r="G89" s="48">
        <v>19.6</v>
      </c>
      <c r="H89" s="48">
        <v>0.6</v>
      </c>
      <c r="I89" s="48">
        <v>7.9</v>
      </c>
      <c r="J89" s="48">
        <v>-1.3</v>
      </c>
      <c r="K89" s="48">
        <v>2.7</v>
      </c>
      <c r="L89" s="48">
        <v>0</v>
      </c>
    </row>
    <row r="90" spans="4:11" ht="12.75">
      <c r="D90" s="14" t="s">
        <v>50</v>
      </c>
      <c r="E90" s="30">
        <f>AVERAGE(E16:E89)</f>
        <v>0.18108108108108106</v>
      </c>
      <c r="F90" s="30">
        <f>AVERAGE(F20:F89)</f>
        <v>0.17942857142857138</v>
      </c>
      <c r="G90">
        <f>G89-G15</f>
        <v>7.400000000000002</v>
      </c>
      <c r="H90" t="s">
        <v>62</v>
      </c>
      <c r="J90" s="31" t="s">
        <v>63</v>
      </c>
      <c r="K90" s="30">
        <f>AVERAGE(K15:K86)</f>
        <v>2.0194444444444444</v>
      </c>
    </row>
    <row r="91" spans="4:6" ht="12.75">
      <c r="D91" s="14" t="s">
        <v>51</v>
      </c>
      <c r="E91" s="21">
        <f>MAX(E16:E89)</f>
        <v>1.4000000000000001</v>
      </c>
      <c r="F91" s="21">
        <f>MAX(F20:F89)</f>
        <v>0.68</v>
      </c>
    </row>
    <row r="92" spans="4:5" ht="12.75">
      <c r="D92" s="14" t="s">
        <v>37</v>
      </c>
      <c r="E92" s="14">
        <f>COUNT(E16:E89)</f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6" sqref="F76"/>
    </sheetView>
  </sheetViews>
  <sheetFormatPr defaultColWidth="9.140625" defaultRowHeight="12.75"/>
  <cols>
    <col min="2" max="2" width="10.57421875" style="0" customWidth="1"/>
  </cols>
  <sheetData>
    <row r="1" ht="12.75">
      <c r="A1" t="s">
        <v>68</v>
      </c>
    </row>
    <row r="2" spans="5:6" ht="12.75">
      <c r="E2" s="14"/>
      <c r="F2" s="3" t="s">
        <v>57</v>
      </c>
    </row>
    <row r="3" spans="4:6" ht="12.75">
      <c r="D3">
        <f>+MAX(D6:D73)</f>
        <v>15.9</v>
      </c>
      <c r="E3" s="14"/>
      <c r="F3" s="3" t="s">
        <v>59</v>
      </c>
    </row>
    <row r="4" spans="5:6" ht="12.75">
      <c r="E4" s="14" t="s">
        <v>60</v>
      </c>
      <c r="F4" s="29" t="s">
        <v>60</v>
      </c>
    </row>
    <row r="5" spans="1:12" ht="12.75">
      <c r="A5" t="s">
        <v>22</v>
      </c>
      <c r="B5" t="s">
        <v>3</v>
      </c>
      <c r="C5" t="s">
        <v>53</v>
      </c>
      <c r="D5" t="s">
        <v>24</v>
      </c>
      <c r="E5" s="33" t="s">
        <v>61</v>
      </c>
      <c r="F5" s="6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586</v>
      </c>
      <c r="B6" s="9">
        <v>41699</v>
      </c>
      <c r="D6">
        <v>13.1</v>
      </c>
      <c r="G6">
        <v>12.9</v>
      </c>
      <c r="H6">
        <v>-0.4</v>
      </c>
      <c r="I6">
        <v>2.5</v>
      </c>
      <c r="J6">
        <v>-10.2</v>
      </c>
      <c r="K6">
        <v>-3</v>
      </c>
      <c r="L6">
        <v>53</v>
      </c>
    </row>
    <row r="7" spans="1:12" ht="12.75">
      <c r="A7">
        <v>586</v>
      </c>
      <c r="B7" s="9">
        <v>41700</v>
      </c>
      <c r="D7">
        <v>13.8</v>
      </c>
      <c r="G7">
        <v>13.8</v>
      </c>
      <c r="H7">
        <v>-4</v>
      </c>
      <c r="I7">
        <v>0.3</v>
      </c>
      <c r="J7">
        <v>-4.1</v>
      </c>
      <c r="K7">
        <v>-1.5</v>
      </c>
      <c r="L7">
        <v>56</v>
      </c>
    </row>
    <row r="8" spans="1:12" ht="12.75">
      <c r="A8">
        <v>586</v>
      </c>
      <c r="B8" s="9">
        <v>41701</v>
      </c>
      <c r="D8">
        <v>13.8</v>
      </c>
      <c r="G8">
        <v>13.9</v>
      </c>
      <c r="H8">
        <v>-9.1</v>
      </c>
      <c r="I8">
        <v>3.9</v>
      </c>
      <c r="J8">
        <v>-11.1</v>
      </c>
      <c r="K8">
        <v>-3.6</v>
      </c>
      <c r="L8">
        <v>56</v>
      </c>
    </row>
    <row r="9" spans="1:12" ht="12.75">
      <c r="A9">
        <v>586</v>
      </c>
      <c r="B9" s="9">
        <v>41702</v>
      </c>
      <c r="D9">
        <v>13.8</v>
      </c>
      <c r="G9">
        <v>13.9</v>
      </c>
      <c r="H9">
        <v>-9.6</v>
      </c>
      <c r="I9">
        <v>6.4</v>
      </c>
      <c r="J9">
        <v>-9.9</v>
      </c>
      <c r="K9">
        <v>-3.6</v>
      </c>
      <c r="L9">
        <v>55</v>
      </c>
    </row>
    <row r="10" spans="1:12" ht="12.75">
      <c r="A10">
        <v>586</v>
      </c>
      <c r="B10" s="9">
        <v>41703</v>
      </c>
      <c r="D10">
        <v>14.3</v>
      </c>
      <c r="G10">
        <v>13.9</v>
      </c>
      <c r="H10">
        <v>-3.1</v>
      </c>
      <c r="I10">
        <v>5.3</v>
      </c>
      <c r="J10">
        <v>-11.2</v>
      </c>
      <c r="K10">
        <v>-3.7</v>
      </c>
      <c r="L10">
        <v>59</v>
      </c>
    </row>
    <row r="11" spans="1:12" ht="12.75">
      <c r="A11">
        <v>586</v>
      </c>
      <c r="B11" s="9">
        <v>41704</v>
      </c>
      <c r="D11">
        <v>14.3</v>
      </c>
      <c r="G11">
        <v>14.1</v>
      </c>
      <c r="H11">
        <v>-8.1</v>
      </c>
      <c r="I11">
        <v>6.5</v>
      </c>
      <c r="J11">
        <v>-9.5</v>
      </c>
      <c r="K11">
        <v>-2.8</v>
      </c>
      <c r="L11">
        <v>56</v>
      </c>
    </row>
    <row r="12" spans="1:12" ht="12.75">
      <c r="A12">
        <v>586</v>
      </c>
      <c r="B12" s="9">
        <v>41705</v>
      </c>
      <c r="D12">
        <v>14.4</v>
      </c>
      <c r="G12">
        <v>14.1</v>
      </c>
      <c r="H12">
        <v>-2.6</v>
      </c>
      <c r="I12">
        <v>8.9</v>
      </c>
      <c r="J12">
        <v>-11.3</v>
      </c>
      <c r="K12">
        <v>-1.4</v>
      </c>
      <c r="L12">
        <v>54</v>
      </c>
    </row>
    <row r="13" spans="1:12" ht="12.75">
      <c r="A13">
        <v>586</v>
      </c>
      <c r="B13" s="9">
        <v>41706</v>
      </c>
      <c r="D13">
        <v>14.7</v>
      </c>
      <c r="G13">
        <v>14.3</v>
      </c>
      <c r="H13">
        <v>-5.8</v>
      </c>
      <c r="I13">
        <v>5.8</v>
      </c>
      <c r="J13">
        <v>-5.8</v>
      </c>
      <c r="K13">
        <v>-2.3</v>
      </c>
      <c r="L13">
        <v>57</v>
      </c>
    </row>
    <row r="14" spans="1:12" ht="12.75">
      <c r="A14">
        <v>586</v>
      </c>
      <c r="B14" s="9">
        <v>41707</v>
      </c>
      <c r="D14">
        <v>14.7</v>
      </c>
      <c r="G14">
        <v>14.3</v>
      </c>
      <c r="H14">
        <v>-13.3</v>
      </c>
      <c r="I14">
        <v>5.6</v>
      </c>
      <c r="J14">
        <v>-13.3</v>
      </c>
      <c r="K14">
        <v>-4</v>
      </c>
      <c r="L14">
        <v>56</v>
      </c>
    </row>
    <row r="15" spans="1:12" ht="12.75">
      <c r="A15">
        <v>586</v>
      </c>
      <c r="B15" s="9">
        <v>41708</v>
      </c>
      <c r="D15">
        <v>14.7</v>
      </c>
      <c r="G15">
        <v>14.3</v>
      </c>
      <c r="H15">
        <v>-6.7</v>
      </c>
      <c r="I15">
        <v>10.9</v>
      </c>
      <c r="J15">
        <v>-14.1</v>
      </c>
      <c r="K15">
        <v>-2.1</v>
      </c>
      <c r="L15">
        <v>54</v>
      </c>
    </row>
    <row r="16" spans="1:12" ht="12.75">
      <c r="A16">
        <v>586</v>
      </c>
      <c r="B16" s="9">
        <v>41709</v>
      </c>
      <c r="D16">
        <v>14.7</v>
      </c>
      <c r="G16">
        <v>14.3</v>
      </c>
      <c r="H16">
        <v>1.7</v>
      </c>
      <c r="I16">
        <v>11.5</v>
      </c>
      <c r="J16">
        <v>-9</v>
      </c>
      <c r="K16">
        <v>1</v>
      </c>
      <c r="L16">
        <v>52</v>
      </c>
    </row>
    <row r="17" spans="1:12" ht="12.75">
      <c r="A17">
        <v>586</v>
      </c>
      <c r="B17" s="9">
        <v>41710</v>
      </c>
      <c r="D17">
        <v>14.8</v>
      </c>
      <c r="G17">
        <v>14.3</v>
      </c>
      <c r="H17">
        <v>-11.8</v>
      </c>
      <c r="I17">
        <v>2</v>
      </c>
      <c r="J17">
        <v>-11.8</v>
      </c>
      <c r="K17">
        <v>-3.9</v>
      </c>
      <c r="L17">
        <v>52</v>
      </c>
    </row>
    <row r="18" spans="1:12" ht="12.75">
      <c r="A18">
        <v>586</v>
      </c>
      <c r="B18" s="9">
        <v>41711</v>
      </c>
      <c r="D18">
        <v>14.8</v>
      </c>
      <c r="G18">
        <v>14.3</v>
      </c>
      <c r="H18">
        <v>-12</v>
      </c>
      <c r="I18">
        <v>9.7</v>
      </c>
      <c r="J18">
        <v>-15.8</v>
      </c>
      <c r="K18">
        <v>-5.6</v>
      </c>
      <c r="L18">
        <v>51</v>
      </c>
    </row>
    <row r="19" spans="1:12" ht="12.75">
      <c r="A19">
        <v>586</v>
      </c>
      <c r="B19" s="9">
        <v>41712</v>
      </c>
      <c r="D19">
        <v>14.9</v>
      </c>
      <c r="G19">
        <v>14.3</v>
      </c>
      <c r="H19">
        <v>-6.3</v>
      </c>
      <c r="I19">
        <v>6</v>
      </c>
      <c r="J19">
        <v>-12.4</v>
      </c>
      <c r="K19">
        <v>-3.2</v>
      </c>
      <c r="L19">
        <v>50</v>
      </c>
    </row>
    <row r="20" spans="1:12" ht="12.75">
      <c r="A20">
        <v>586</v>
      </c>
      <c r="B20" s="9">
        <v>41713</v>
      </c>
      <c r="D20">
        <v>15</v>
      </c>
      <c r="G20">
        <v>14.4</v>
      </c>
      <c r="H20">
        <v>-11</v>
      </c>
      <c r="I20">
        <v>7.7</v>
      </c>
      <c r="J20">
        <v>-11.2</v>
      </c>
      <c r="K20">
        <v>-3.8</v>
      </c>
      <c r="L20">
        <v>49</v>
      </c>
    </row>
    <row r="21" spans="1:12" ht="12.75">
      <c r="A21">
        <v>586</v>
      </c>
      <c r="B21" s="9">
        <v>41714</v>
      </c>
      <c r="D21">
        <v>15.3</v>
      </c>
      <c r="G21">
        <v>14.7</v>
      </c>
      <c r="H21">
        <v>-6.2</v>
      </c>
      <c r="I21">
        <v>1.5</v>
      </c>
      <c r="J21">
        <v>-12.5</v>
      </c>
      <c r="K21">
        <v>-5</v>
      </c>
      <c r="L21">
        <v>54</v>
      </c>
    </row>
    <row r="22" spans="1:12" ht="12.75">
      <c r="A22">
        <v>586</v>
      </c>
      <c r="B22" s="9">
        <v>41715</v>
      </c>
      <c r="D22">
        <v>15.3</v>
      </c>
      <c r="G22">
        <v>14.7</v>
      </c>
      <c r="H22">
        <v>-2.1</v>
      </c>
      <c r="I22">
        <v>7.2</v>
      </c>
      <c r="J22">
        <v>-9</v>
      </c>
      <c r="K22">
        <v>0</v>
      </c>
      <c r="L22">
        <v>52</v>
      </c>
    </row>
    <row r="23" spans="1:12" ht="12.75">
      <c r="A23">
        <v>586</v>
      </c>
      <c r="B23" s="9">
        <v>41716</v>
      </c>
      <c r="D23">
        <v>15.3</v>
      </c>
      <c r="G23">
        <v>14.7</v>
      </c>
      <c r="H23">
        <v>-8.1</v>
      </c>
      <c r="I23">
        <v>8.1</v>
      </c>
      <c r="J23">
        <v>-8.3</v>
      </c>
      <c r="K23">
        <v>0</v>
      </c>
      <c r="L23">
        <v>51</v>
      </c>
    </row>
    <row r="24" spans="1:12" ht="12.75">
      <c r="A24">
        <v>586</v>
      </c>
      <c r="B24" s="9">
        <v>41717</v>
      </c>
      <c r="D24">
        <v>15.3</v>
      </c>
      <c r="G24">
        <v>14.7</v>
      </c>
      <c r="H24">
        <v>-16</v>
      </c>
      <c r="I24">
        <v>-0.1</v>
      </c>
      <c r="J24">
        <v>-16</v>
      </c>
      <c r="K24">
        <v>-7.4</v>
      </c>
      <c r="L24">
        <v>50</v>
      </c>
    </row>
    <row r="25" spans="1:12" ht="12.75">
      <c r="A25">
        <v>586</v>
      </c>
      <c r="B25" s="9">
        <v>41718</v>
      </c>
      <c r="D25">
        <v>15.2</v>
      </c>
      <c r="G25">
        <v>14.7</v>
      </c>
      <c r="H25">
        <v>-12.1</v>
      </c>
      <c r="I25">
        <v>5.6</v>
      </c>
      <c r="J25">
        <v>-16.7</v>
      </c>
      <c r="K25">
        <v>-5.6</v>
      </c>
      <c r="L25">
        <v>50</v>
      </c>
    </row>
    <row r="26" spans="1:12" ht="12.75">
      <c r="A26">
        <v>586</v>
      </c>
      <c r="B26" s="9">
        <v>41719</v>
      </c>
      <c r="D26">
        <v>15</v>
      </c>
      <c r="G26">
        <v>14.7</v>
      </c>
      <c r="H26">
        <v>-7</v>
      </c>
      <c r="I26">
        <v>8.3</v>
      </c>
      <c r="J26">
        <v>-13.7</v>
      </c>
      <c r="K26">
        <v>-2.9</v>
      </c>
      <c r="L26">
        <v>48</v>
      </c>
    </row>
    <row r="27" spans="1:12" ht="12.75">
      <c r="A27">
        <v>586</v>
      </c>
      <c r="B27" s="9">
        <v>41720</v>
      </c>
      <c r="D27">
        <v>14.9</v>
      </c>
      <c r="G27">
        <v>14.7</v>
      </c>
      <c r="H27">
        <v>-7</v>
      </c>
      <c r="I27">
        <v>8.2</v>
      </c>
      <c r="J27">
        <v>-9.7</v>
      </c>
      <c r="K27">
        <v>-1.4</v>
      </c>
      <c r="L27">
        <v>47</v>
      </c>
    </row>
    <row r="28" spans="1:12" ht="12.75">
      <c r="A28">
        <v>586</v>
      </c>
      <c r="B28" s="9">
        <v>41721</v>
      </c>
      <c r="D28">
        <v>14.9</v>
      </c>
      <c r="G28">
        <v>14.7</v>
      </c>
      <c r="H28">
        <v>-11.7</v>
      </c>
      <c r="I28">
        <v>5.6</v>
      </c>
      <c r="J28">
        <v>-12.2</v>
      </c>
      <c r="K28">
        <v>-3.5</v>
      </c>
      <c r="L28">
        <v>46</v>
      </c>
    </row>
    <row r="29" spans="1:12" ht="12.75">
      <c r="A29">
        <v>586</v>
      </c>
      <c r="B29" s="9">
        <v>41722</v>
      </c>
      <c r="D29">
        <v>14.9</v>
      </c>
      <c r="G29">
        <v>14.7</v>
      </c>
      <c r="H29">
        <v>-8</v>
      </c>
      <c r="I29">
        <v>6.4</v>
      </c>
      <c r="J29">
        <v>-15.7</v>
      </c>
      <c r="K29">
        <v>-4.2</v>
      </c>
      <c r="L29">
        <v>46</v>
      </c>
    </row>
    <row r="30" spans="1:12" ht="12.75">
      <c r="A30">
        <v>586</v>
      </c>
      <c r="B30" s="9">
        <v>41723</v>
      </c>
      <c r="D30">
        <v>14.9</v>
      </c>
      <c r="G30">
        <v>14.7</v>
      </c>
      <c r="H30">
        <v>-7.7</v>
      </c>
      <c r="I30">
        <v>6.9</v>
      </c>
      <c r="J30">
        <v>-11.8</v>
      </c>
      <c r="K30">
        <v>-1.9</v>
      </c>
      <c r="L30">
        <v>46</v>
      </c>
    </row>
    <row r="31" spans="1:12" ht="12.75">
      <c r="A31">
        <v>586</v>
      </c>
      <c r="B31" s="9">
        <v>41724</v>
      </c>
      <c r="D31">
        <v>14.9</v>
      </c>
      <c r="G31">
        <v>14.7</v>
      </c>
      <c r="H31">
        <v>0.2</v>
      </c>
      <c r="I31">
        <v>9.9</v>
      </c>
      <c r="J31">
        <v>-10.3</v>
      </c>
      <c r="K31">
        <v>0.2</v>
      </c>
      <c r="L31">
        <v>43</v>
      </c>
    </row>
    <row r="32" spans="1:12" ht="12.75">
      <c r="A32">
        <v>586</v>
      </c>
      <c r="B32" s="9">
        <v>41725</v>
      </c>
      <c r="D32">
        <v>15.5</v>
      </c>
      <c r="G32">
        <v>14.9</v>
      </c>
      <c r="H32">
        <v>-3.6</v>
      </c>
      <c r="I32">
        <v>4.5</v>
      </c>
      <c r="J32">
        <v>-3.6</v>
      </c>
      <c r="K32">
        <v>-0.8</v>
      </c>
      <c r="L32">
        <v>44</v>
      </c>
    </row>
    <row r="33" spans="1:12" ht="12.75">
      <c r="A33">
        <v>586</v>
      </c>
      <c r="B33" s="9">
        <v>41726</v>
      </c>
      <c r="D33">
        <v>15.9</v>
      </c>
      <c r="G33">
        <v>15.2</v>
      </c>
      <c r="H33">
        <v>-4.9</v>
      </c>
      <c r="I33">
        <v>6</v>
      </c>
      <c r="J33">
        <v>-5.6</v>
      </c>
      <c r="K33">
        <v>-3.3</v>
      </c>
      <c r="L33">
        <v>46</v>
      </c>
    </row>
    <row r="34" spans="1:12" ht="12.75">
      <c r="A34">
        <v>586</v>
      </c>
      <c r="B34" s="9">
        <v>41727</v>
      </c>
      <c r="D34">
        <v>15.9</v>
      </c>
      <c r="G34">
        <v>15.2</v>
      </c>
      <c r="H34">
        <v>-11.8</v>
      </c>
      <c r="I34">
        <v>4.8</v>
      </c>
      <c r="J34">
        <v>-12.1</v>
      </c>
      <c r="K34">
        <v>-4.1</v>
      </c>
      <c r="L34">
        <v>46</v>
      </c>
    </row>
    <row r="35" spans="1:12" s="36" customFormat="1" ht="12.75">
      <c r="A35" s="36">
        <v>586</v>
      </c>
      <c r="B35" s="37">
        <v>41728</v>
      </c>
      <c r="D35" s="36">
        <v>15.9</v>
      </c>
      <c r="G35" s="36">
        <v>15.2</v>
      </c>
      <c r="H35" s="36">
        <v>-0.9</v>
      </c>
      <c r="I35" s="36">
        <v>8.1</v>
      </c>
      <c r="J35" s="36">
        <v>-12.7</v>
      </c>
      <c r="K35" s="36">
        <v>-1.5</v>
      </c>
      <c r="L35" s="36">
        <v>45</v>
      </c>
    </row>
    <row r="36" spans="1:12" ht="12.75">
      <c r="A36">
        <v>586</v>
      </c>
      <c r="B36" s="9">
        <v>41729</v>
      </c>
      <c r="D36">
        <v>15.8</v>
      </c>
      <c r="E36">
        <f>+D35-D36</f>
        <v>0.09999999999999964</v>
      </c>
      <c r="G36">
        <v>15.2</v>
      </c>
      <c r="H36">
        <v>-7.3</v>
      </c>
      <c r="I36">
        <v>8.9</v>
      </c>
      <c r="J36">
        <v>-7.7</v>
      </c>
      <c r="K36">
        <v>0.7</v>
      </c>
      <c r="L36">
        <v>44</v>
      </c>
    </row>
    <row r="37" spans="1:12" ht="12.75">
      <c r="A37">
        <v>586</v>
      </c>
      <c r="B37" s="9">
        <v>41730</v>
      </c>
      <c r="D37">
        <v>15.5</v>
      </c>
      <c r="E37">
        <f aca="true" t="shared" si="0" ref="E37:E73">+D36-D37</f>
        <v>0.3000000000000007</v>
      </c>
      <c r="G37">
        <v>15.2</v>
      </c>
      <c r="H37">
        <v>-0.1</v>
      </c>
      <c r="I37">
        <v>4</v>
      </c>
      <c r="J37">
        <v>-14</v>
      </c>
      <c r="K37">
        <v>-2.9</v>
      </c>
      <c r="L37">
        <v>43</v>
      </c>
    </row>
    <row r="38" spans="1:12" ht="12.75">
      <c r="A38">
        <v>586</v>
      </c>
      <c r="B38" s="9">
        <v>41731</v>
      </c>
      <c r="D38">
        <v>15.1</v>
      </c>
      <c r="E38">
        <f t="shared" si="0"/>
        <v>0.40000000000000036</v>
      </c>
      <c r="G38">
        <v>15.2</v>
      </c>
      <c r="H38">
        <v>-1</v>
      </c>
      <c r="I38">
        <v>9.4</v>
      </c>
      <c r="J38">
        <v>-2.5</v>
      </c>
      <c r="K38">
        <v>1.4</v>
      </c>
      <c r="L38">
        <v>41</v>
      </c>
    </row>
    <row r="39" spans="1:12" ht="12.75">
      <c r="A39">
        <v>586</v>
      </c>
      <c r="B39" s="9">
        <v>41732</v>
      </c>
      <c r="D39">
        <v>15.1</v>
      </c>
      <c r="E39">
        <f t="shared" si="0"/>
        <v>0</v>
      </c>
      <c r="G39">
        <v>15.2</v>
      </c>
      <c r="H39">
        <v>-6</v>
      </c>
      <c r="I39">
        <v>6.5</v>
      </c>
      <c r="J39">
        <v>-6.6</v>
      </c>
      <c r="K39">
        <v>-2.8</v>
      </c>
      <c r="L39">
        <v>41</v>
      </c>
    </row>
    <row r="40" spans="1:12" ht="12.75">
      <c r="A40">
        <v>586</v>
      </c>
      <c r="B40" s="9">
        <v>41733</v>
      </c>
      <c r="D40">
        <v>15.4</v>
      </c>
      <c r="E40">
        <f t="shared" si="0"/>
        <v>-0.3000000000000007</v>
      </c>
      <c r="F40">
        <f>+AVERAGE(E36:E40)</f>
        <v>0.1</v>
      </c>
      <c r="G40">
        <v>15.6</v>
      </c>
      <c r="H40">
        <v>-13.9</v>
      </c>
      <c r="I40">
        <v>7.8</v>
      </c>
      <c r="J40">
        <v>-14</v>
      </c>
      <c r="K40">
        <v>-5.3</v>
      </c>
      <c r="L40">
        <v>43</v>
      </c>
    </row>
    <row r="41" spans="1:12" ht="12.75">
      <c r="A41">
        <v>586</v>
      </c>
      <c r="B41" s="9">
        <v>41734</v>
      </c>
      <c r="D41">
        <v>15.4</v>
      </c>
      <c r="E41">
        <f t="shared" si="0"/>
        <v>0</v>
      </c>
      <c r="F41">
        <f aca="true" t="shared" si="1" ref="F41:F73">+AVERAGE(E37:E41)</f>
        <v>0.08000000000000007</v>
      </c>
      <c r="G41">
        <v>15.6</v>
      </c>
      <c r="H41">
        <v>-2.1</v>
      </c>
      <c r="I41">
        <v>3.4</v>
      </c>
      <c r="J41">
        <v>-14.9</v>
      </c>
      <c r="K41">
        <v>-4.1</v>
      </c>
      <c r="L41">
        <v>42</v>
      </c>
    </row>
    <row r="42" spans="1:12" ht="12.75">
      <c r="A42">
        <v>586</v>
      </c>
      <c r="B42" s="9">
        <v>41735</v>
      </c>
      <c r="D42">
        <v>15.4</v>
      </c>
      <c r="E42">
        <f t="shared" si="0"/>
        <v>0</v>
      </c>
      <c r="F42">
        <f t="shared" si="1"/>
        <v>0.019999999999999928</v>
      </c>
      <c r="G42">
        <v>15.6</v>
      </c>
      <c r="H42">
        <v>-4.2</v>
      </c>
      <c r="I42">
        <v>7.5</v>
      </c>
      <c r="J42">
        <v>-5.1</v>
      </c>
      <c r="K42">
        <v>-1.1</v>
      </c>
      <c r="L42">
        <v>42</v>
      </c>
    </row>
    <row r="43" spans="1:12" ht="12.75">
      <c r="A43">
        <v>586</v>
      </c>
      <c r="B43" s="9">
        <v>41736</v>
      </c>
      <c r="D43">
        <v>15.7</v>
      </c>
      <c r="E43">
        <f t="shared" si="0"/>
        <v>-0.29999999999999893</v>
      </c>
      <c r="F43">
        <f t="shared" si="1"/>
        <v>-0.11999999999999993</v>
      </c>
      <c r="G43">
        <v>15.9</v>
      </c>
      <c r="H43">
        <v>-3.5</v>
      </c>
      <c r="I43">
        <v>3.5</v>
      </c>
      <c r="J43">
        <v>-6.2</v>
      </c>
      <c r="K43">
        <v>-2.5</v>
      </c>
      <c r="L43">
        <v>45</v>
      </c>
    </row>
    <row r="44" spans="1:12" ht="12.75">
      <c r="A44">
        <v>586</v>
      </c>
      <c r="B44" s="9">
        <v>41737</v>
      </c>
      <c r="D44">
        <v>15.7</v>
      </c>
      <c r="E44">
        <f t="shared" si="0"/>
        <v>0</v>
      </c>
      <c r="F44">
        <f t="shared" si="1"/>
        <v>-0.11999999999999993</v>
      </c>
      <c r="G44">
        <v>15.9</v>
      </c>
      <c r="H44">
        <v>-1.8</v>
      </c>
      <c r="I44">
        <v>8.1</v>
      </c>
      <c r="J44">
        <v>-4</v>
      </c>
      <c r="K44">
        <v>-0.4</v>
      </c>
      <c r="L44">
        <v>42</v>
      </c>
    </row>
    <row r="45" spans="1:12" ht="12.75">
      <c r="A45">
        <v>586</v>
      </c>
      <c r="B45" s="9">
        <v>41738</v>
      </c>
      <c r="D45">
        <v>15.7</v>
      </c>
      <c r="E45">
        <f t="shared" si="0"/>
        <v>0</v>
      </c>
      <c r="F45">
        <f t="shared" si="1"/>
        <v>-0.05999999999999979</v>
      </c>
      <c r="G45">
        <v>15.9</v>
      </c>
      <c r="H45">
        <v>-4.6</v>
      </c>
      <c r="I45">
        <v>10.6</v>
      </c>
      <c r="J45">
        <v>-4.7</v>
      </c>
      <c r="K45">
        <v>2.5</v>
      </c>
      <c r="L45">
        <v>41</v>
      </c>
    </row>
    <row r="46" spans="1:12" ht="12.75">
      <c r="A46">
        <v>586</v>
      </c>
      <c r="B46" s="9">
        <v>41739</v>
      </c>
      <c r="D46">
        <v>15.7</v>
      </c>
      <c r="E46">
        <f t="shared" si="0"/>
        <v>0</v>
      </c>
      <c r="F46">
        <f t="shared" si="1"/>
        <v>-0.05999999999999979</v>
      </c>
      <c r="G46">
        <v>15.9</v>
      </c>
      <c r="H46">
        <v>-2.1</v>
      </c>
      <c r="I46">
        <v>14.7</v>
      </c>
      <c r="J46">
        <v>-7.2</v>
      </c>
      <c r="K46">
        <v>2.6</v>
      </c>
      <c r="L46">
        <v>38</v>
      </c>
    </row>
    <row r="47" spans="1:12" ht="12.75">
      <c r="A47">
        <v>586</v>
      </c>
      <c r="B47" s="9">
        <v>41740</v>
      </c>
      <c r="D47">
        <v>15.3</v>
      </c>
      <c r="E47">
        <f t="shared" si="0"/>
        <v>0.3999999999999986</v>
      </c>
      <c r="F47">
        <f t="shared" si="1"/>
        <v>0.019999999999999928</v>
      </c>
      <c r="G47">
        <v>15.9</v>
      </c>
      <c r="H47">
        <v>-2.4</v>
      </c>
      <c r="I47">
        <v>14.8</v>
      </c>
      <c r="J47">
        <v>-4.3</v>
      </c>
      <c r="K47">
        <v>3.9</v>
      </c>
      <c r="L47">
        <v>37</v>
      </c>
    </row>
    <row r="48" spans="1:12" ht="12.75">
      <c r="A48">
        <v>586</v>
      </c>
      <c r="B48" s="9">
        <v>41741</v>
      </c>
      <c r="D48">
        <v>14.1</v>
      </c>
      <c r="E48">
        <f t="shared" si="0"/>
        <v>1.200000000000001</v>
      </c>
      <c r="F48">
        <f t="shared" si="1"/>
        <v>0.31999999999999995</v>
      </c>
      <c r="G48">
        <v>15.9</v>
      </c>
      <c r="H48">
        <v>-2.1</v>
      </c>
      <c r="I48">
        <v>13.5</v>
      </c>
      <c r="J48">
        <v>-5.4</v>
      </c>
      <c r="K48">
        <v>3.9</v>
      </c>
      <c r="L48">
        <v>34</v>
      </c>
    </row>
    <row r="49" spans="1:12" ht="12.75">
      <c r="A49">
        <v>586</v>
      </c>
      <c r="B49" s="9">
        <v>41742</v>
      </c>
      <c r="D49">
        <v>13.6</v>
      </c>
      <c r="E49">
        <f t="shared" si="0"/>
        <v>0.5</v>
      </c>
      <c r="F49">
        <f t="shared" si="1"/>
        <v>0.41999999999999993</v>
      </c>
      <c r="G49">
        <v>16</v>
      </c>
      <c r="H49">
        <v>-0.1</v>
      </c>
      <c r="I49">
        <v>10.2</v>
      </c>
      <c r="J49">
        <v>-3.1</v>
      </c>
      <c r="K49">
        <v>1.5</v>
      </c>
      <c r="L49">
        <v>31</v>
      </c>
    </row>
    <row r="50" spans="1:12" ht="12.75">
      <c r="A50">
        <v>586</v>
      </c>
      <c r="B50" s="9">
        <v>41743</v>
      </c>
      <c r="D50">
        <v>14</v>
      </c>
      <c r="E50">
        <f t="shared" si="0"/>
        <v>-0.40000000000000036</v>
      </c>
      <c r="F50">
        <f t="shared" si="1"/>
        <v>0.33999999999999986</v>
      </c>
      <c r="G50">
        <v>16.4</v>
      </c>
      <c r="H50">
        <v>-8</v>
      </c>
      <c r="I50">
        <v>5.3</v>
      </c>
      <c r="J50">
        <v>-8</v>
      </c>
      <c r="K50">
        <v>-1.6</v>
      </c>
      <c r="L50">
        <v>39</v>
      </c>
    </row>
    <row r="51" spans="1:12" ht="12.75">
      <c r="A51">
        <v>586</v>
      </c>
      <c r="B51" s="9">
        <v>41744</v>
      </c>
      <c r="D51">
        <v>14</v>
      </c>
      <c r="E51">
        <f t="shared" si="0"/>
        <v>0</v>
      </c>
      <c r="F51">
        <f t="shared" si="1"/>
        <v>0.33999999999999986</v>
      </c>
      <c r="G51">
        <v>16.4</v>
      </c>
      <c r="H51">
        <v>-9.8</v>
      </c>
      <c r="I51">
        <v>2.7</v>
      </c>
      <c r="J51">
        <v>-10.8</v>
      </c>
      <c r="K51">
        <v>-5.1</v>
      </c>
      <c r="L51">
        <v>37</v>
      </c>
    </row>
    <row r="52" spans="1:12" ht="12.75">
      <c r="A52">
        <v>586</v>
      </c>
      <c r="B52" s="9">
        <v>41745</v>
      </c>
      <c r="D52">
        <v>14</v>
      </c>
      <c r="E52">
        <f t="shared" si="0"/>
        <v>0</v>
      </c>
      <c r="F52">
        <f t="shared" si="1"/>
        <v>0.2600000000000001</v>
      </c>
      <c r="G52">
        <v>16.4</v>
      </c>
      <c r="H52">
        <v>-3</v>
      </c>
      <c r="I52">
        <v>8.9</v>
      </c>
      <c r="J52">
        <v>-12.3</v>
      </c>
      <c r="K52">
        <v>-0.8</v>
      </c>
      <c r="L52">
        <v>34</v>
      </c>
    </row>
    <row r="53" spans="1:12" ht="12.75">
      <c r="A53">
        <v>586</v>
      </c>
      <c r="B53" s="9">
        <v>41746</v>
      </c>
      <c r="D53">
        <v>13.9</v>
      </c>
      <c r="E53">
        <f t="shared" si="0"/>
        <v>0.09999999999999964</v>
      </c>
      <c r="F53">
        <f t="shared" si="1"/>
        <v>0.039999999999999855</v>
      </c>
      <c r="G53">
        <v>16.4</v>
      </c>
      <c r="H53">
        <v>-3.6</v>
      </c>
      <c r="I53">
        <v>11.3</v>
      </c>
      <c r="J53">
        <v>-4.2</v>
      </c>
      <c r="K53">
        <v>0.7</v>
      </c>
      <c r="L53">
        <v>34</v>
      </c>
    </row>
    <row r="54" spans="1:12" ht="12.75">
      <c r="A54">
        <v>586</v>
      </c>
      <c r="B54" s="9">
        <v>41747</v>
      </c>
      <c r="D54">
        <v>13.4</v>
      </c>
      <c r="E54">
        <f t="shared" si="0"/>
        <v>0.5</v>
      </c>
      <c r="F54">
        <f t="shared" si="1"/>
        <v>0.039999999999999855</v>
      </c>
      <c r="G54">
        <v>16.4</v>
      </c>
      <c r="H54">
        <v>-2.7</v>
      </c>
      <c r="I54">
        <v>10.4</v>
      </c>
      <c r="J54">
        <v>-8.9</v>
      </c>
      <c r="K54">
        <v>1.6</v>
      </c>
      <c r="L54">
        <v>32</v>
      </c>
    </row>
    <row r="55" spans="1:12" ht="12.75">
      <c r="A55">
        <v>586</v>
      </c>
      <c r="B55" s="9">
        <v>41748</v>
      </c>
      <c r="D55">
        <v>12.3</v>
      </c>
      <c r="E55">
        <f t="shared" si="0"/>
        <v>1.0999999999999996</v>
      </c>
      <c r="F55">
        <f t="shared" si="1"/>
        <v>0.33999999999999986</v>
      </c>
      <c r="G55">
        <v>16.5</v>
      </c>
      <c r="H55">
        <v>2</v>
      </c>
      <c r="I55">
        <v>16.5</v>
      </c>
      <c r="J55">
        <v>-3.5</v>
      </c>
      <c r="K55">
        <v>5</v>
      </c>
      <c r="L55">
        <v>29</v>
      </c>
    </row>
    <row r="56" spans="1:12" ht="12.75">
      <c r="A56">
        <v>586</v>
      </c>
      <c r="B56" s="9">
        <v>41749</v>
      </c>
      <c r="D56">
        <v>12</v>
      </c>
      <c r="E56">
        <f t="shared" si="0"/>
        <v>0.3000000000000007</v>
      </c>
      <c r="F56">
        <f t="shared" si="1"/>
        <v>0.4</v>
      </c>
      <c r="G56">
        <v>16.6</v>
      </c>
      <c r="H56">
        <v>-0.6</v>
      </c>
      <c r="I56">
        <v>10</v>
      </c>
      <c r="J56">
        <v>-0.8</v>
      </c>
      <c r="K56">
        <v>3</v>
      </c>
      <c r="L56">
        <v>27</v>
      </c>
    </row>
    <row r="57" spans="1:12" ht="12.75">
      <c r="A57">
        <v>586</v>
      </c>
      <c r="B57" s="9">
        <v>41750</v>
      </c>
      <c r="D57">
        <v>11.2</v>
      </c>
      <c r="E57">
        <f t="shared" si="0"/>
        <v>0.8000000000000007</v>
      </c>
      <c r="F57">
        <f t="shared" si="1"/>
        <v>0.5600000000000002</v>
      </c>
      <c r="G57">
        <v>16.6</v>
      </c>
      <c r="H57">
        <v>-1</v>
      </c>
      <c r="I57">
        <v>11.3</v>
      </c>
      <c r="J57">
        <v>-2.4</v>
      </c>
      <c r="K57">
        <v>4.1</v>
      </c>
      <c r="L57">
        <v>25</v>
      </c>
    </row>
    <row r="58" spans="1:12" ht="12.75">
      <c r="A58">
        <v>586</v>
      </c>
      <c r="B58" s="9">
        <v>41751</v>
      </c>
      <c r="D58">
        <v>9.8</v>
      </c>
      <c r="E58">
        <f t="shared" si="0"/>
        <v>1.3999999999999986</v>
      </c>
      <c r="F58">
        <f t="shared" si="1"/>
        <v>0.82</v>
      </c>
      <c r="G58">
        <v>16.6</v>
      </c>
      <c r="H58">
        <v>-0.2</v>
      </c>
      <c r="I58">
        <v>12.9</v>
      </c>
      <c r="J58">
        <v>-3.2</v>
      </c>
      <c r="K58">
        <v>4.3</v>
      </c>
      <c r="L58">
        <v>23</v>
      </c>
    </row>
    <row r="59" spans="1:12" ht="12.75">
      <c r="A59">
        <v>586</v>
      </c>
      <c r="B59" s="9">
        <v>41752</v>
      </c>
      <c r="D59">
        <v>9.4</v>
      </c>
      <c r="E59">
        <f t="shared" si="0"/>
        <v>0.40000000000000036</v>
      </c>
      <c r="F59">
        <f t="shared" si="1"/>
        <v>0.8</v>
      </c>
      <c r="G59">
        <v>16.6</v>
      </c>
      <c r="H59">
        <v>6.1</v>
      </c>
      <c r="I59">
        <v>13.3</v>
      </c>
      <c r="J59">
        <v>-0.6</v>
      </c>
      <c r="K59">
        <v>6.4</v>
      </c>
      <c r="L59">
        <v>22</v>
      </c>
    </row>
    <row r="60" spans="1:12" ht="12.75">
      <c r="A60">
        <v>586</v>
      </c>
      <c r="B60" s="9">
        <v>41753</v>
      </c>
      <c r="D60">
        <v>9.4</v>
      </c>
      <c r="E60">
        <f t="shared" si="0"/>
        <v>0</v>
      </c>
      <c r="F60">
        <f t="shared" si="1"/>
        <v>0.5800000000000001</v>
      </c>
      <c r="G60">
        <v>16.6</v>
      </c>
      <c r="H60">
        <v>-2.7</v>
      </c>
      <c r="I60">
        <v>10.3</v>
      </c>
      <c r="J60">
        <v>-3.3</v>
      </c>
      <c r="K60">
        <v>2.5</v>
      </c>
      <c r="L60">
        <v>21</v>
      </c>
    </row>
    <row r="61" spans="1:12" ht="12.75">
      <c r="A61">
        <v>586</v>
      </c>
      <c r="B61" s="9">
        <v>41754</v>
      </c>
      <c r="D61">
        <v>8.3</v>
      </c>
      <c r="E61">
        <f t="shared" si="0"/>
        <v>1.0999999999999996</v>
      </c>
      <c r="F61">
        <f t="shared" si="1"/>
        <v>0.7399999999999999</v>
      </c>
      <c r="G61">
        <v>16.6</v>
      </c>
      <c r="H61">
        <v>-2.8</v>
      </c>
      <c r="I61">
        <v>9.5</v>
      </c>
      <c r="J61">
        <v>-6.1</v>
      </c>
      <c r="K61">
        <v>1.7</v>
      </c>
      <c r="L61">
        <v>19</v>
      </c>
    </row>
    <row r="62" spans="1:12" ht="12.75">
      <c r="A62">
        <v>586</v>
      </c>
      <c r="B62" s="9">
        <v>41755</v>
      </c>
      <c r="D62">
        <v>6.2</v>
      </c>
      <c r="E62">
        <f t="shared" si="0"/>
        <v>2.1000000000000005</v>
      </c>
      <c r="F62">
        <f t="shared" si="1"/>
        <v>0.9999999999999998</v>
      </c>
      <c r="G62">
        <v>16.7</v>
      </c>
      <c r="H62">
        <v>5</v>
      </c>
      <c r="I62">
        <v>15.7</v>
      </c>
      <c r="J62">
        <v>-4.5</v>
      </c>
      <c r="K62">
        <v>5.3</v>
      </c>
      <c r="L62">
        <v>14</v>
      </c>
    </row>
    <row r="63" spans="1:12" ht="12.75">
      <c r="A63">
        <v>586</v>
      </c>
      <c r="B63" s="9">
        <v>41756</v>
      </c>
      <c r="D63">
        <v>6.7</v>
      </c>
      <c r="E63">
        <f t="shared" si="0"/>
        <v>-0.5</v>
      </c>
      <c r="F63">
        <f t="shared" si="1"/>
        <v>0.6200000000000001</v>
      </c>
      <c r="G63">
        <v>17.2</v>
      </c>
      <c r="H63">
        <v>-4.4</v>
      </c>
      <c r="I63">
        <v>7.9</v>
      </c>
      <c r="J63">
        <v>-4.7</v>
      </c>
      <c r="K63">
        <v>0.1</v>
      </c>
      <c r="L63">
        <v>20</v>
      </c>
    </row>
    <row r="64" spans="1:12" ht="12.75">
      <c r="A64">
        <v>586</v>
      </c>
      <c r="B64" s="9">
        <v>41757</v>
      </c>
      <c r="D64">
        <v>7.2</v>
      </c>
      <c r="E64">
        <f t="shared" si="0"/>
        <v>-0.5</v>
      </c>
      <c r="F64">
        <f t="shared" si="1"/>
        <v>0.44000000000000006</v>
      </c>
      <c r="G64">
        <v>17.7</v>
      </c>
      <c r="H64">
        <v>-3.6</v>
      </c>
      <c r="I64">
        <v>4.6</v>
      </c>
      <c r="J64">
        <v>-4.5</v>
      </c>
      <c r="K64">
        <v>-2.6</v>
      </c>
      <c r="L64">
        <v>25</v>
      </c>
    </row>
    <row r="65" spans="1:12" ht="12.75">
      <c r="A65">
        <v>586</v>
      </c>
      <c r="B65" s="9">
        <v>41758</v>
      </c>
      <c r="D65">
        <v>7.4</v>
      </c>
      <c r="E65">
        <f t="shared" si="0"/>
        <v>-0.20000000000000018</v>
      </c>
      <c r="F65">
        <f t="shared" si="1"/>
        <v>0.4</v>
      </c>
      <c r="G65">
        <v>17.9</v>
      </c>
      <c r="H65">
        <v>-7.2</v>
      </c>
      <c r="I65">
        <v>1.4</v>
      </c>
      <c r="J65">
        <v>-7.2</v>
      </c>
      <c r="K65">
        <v>-3.9</v>
      </c>
      <c r="L65">
        <v>26</v>
      </c>
    </row>
    <row r="66" spans="1:12" ht="12.75">
      <c r="A66">
        <v>586</v>
      </c>
      <c r="B66" s="9">
        <v>41759</v>
      </c>
      <c r="D66">
        <v>7.4</v>
      </c>
      <c r="E66">
        <f t="shared" si="0"/>
        <v>0</v>
      </c>
      <c r="F66">
        <f t="shared" si="1"/>
        <v>0.18000000000000008</v>
      </c>
      <c r="G66">
        <v>17.9</v>
      </c>
      <c r="H66">
        <v>-5.7</v>
      </c>
      <c r="I66">
        <v>5.7</v>
      </c>
      <c r="J66">
        <v>-7.4</v>
      </c>
      <c r="K66">
        <v>-3.6</v>
      </c>
      <c r="L66">
        <v>24</v>
      </c>
    </row>
    <row r="67" spans="1:12" ht="12.75">
      <c r="A67">
        <v>586</v>
      </c>
      <c r="B67" s="9">
        <v>41760</v>
      </c>
      <c r="D67">
        <v>7.3</v>
      </c>
      <c r="E67">
        <f t="shared" si="0"/>
        <v>0.10000000000000053</v>
      </c>
      <c r="F67">
        <f t="shared" si="1"/>
        <v>-0.21999999999999992</v>
      </c>
      <c r="G67">
        <v>17.9</v>
      </c>
      <c r="H67">
        <v>-4.6</v>
      </c>
      <c r="I67">
        <v>4</v>
      </c>
      <c r="J67">
        <v>-7</v>
      </c>
      <c r="K67">
        <v>-1.8</v>
      </c>
      <c r="L67">
        <v>21</v>
      </c>
    </row>
    <row r="68" spans="1:12" ht="12.75">
      <c r="A68">
        <v>586</v>
      </c>
      <c r="B68" s="9">
        <v>41761</v>
      </c>
      <c r="D68">
        <v>7.2</v>
      </c>
      <c r="E68">
        <f t="shared" si="0"/>
        <v>0.09999999999999964</v>
      </c>
      <c r="F68">
        <f t="shared" si="1"/>
        <v>-0.1</v>
      </c>
      <c r="G68">
        <v>18</v>
      </c>
      <c r="H68">
        <v>1.1</v>
      </c>
      <c r="I68">
        <v>8.5</v>
      </c>
      <c r="J68">
        <v>-11.1</v>
      </c>
      <c r="K68">
        <v>0.3</v>
      </c>
      <c r="L68">
        <v>18</v>
      </c>
    </row>
    <row r="69" spans="1:12" ht="12.75">
      <c r="A69">
        <v>586</v>
      </c>
      <c r="B69" s="9">
        <v>41762</v>
      </c>
      <c r="D69">
        <v>6.3</v>
      </c>
      <c r="E69">
        <f t="shared" si="0"/>
        <v>0.9000000000000004</v>
      </c>
      <c r="F69">
        <f t="shared" si="1"/>
        <v>0.18000000000000008</v>
      </c>
      <c r="G69">
        <v>18</v>
      </c>
      <c r="H69">
        <v>-2.1</v>
      </c>
      <c r="I69">
        <v>12.7</v>
      </c>
      <c r="J69">
        <v>-4</v>
      </c>
      <c r="K69">
        <v>4.3</v>
      </c>
      <c r="L69">
        <v>16</v>
      </c>
    </row>
    <row r="70" spans="1:12" ht="12.75">
      <c r="A70">
        <v>586</v>
      </c>
      <c r="B70" s="9">
        <v>41763</v>
      </c>
      <c r="D70">
        <v>4.4</v>
      </c>
      <c r="E70">
        <f t="shared" si="0"/>
        <v>1.8999999999999995</v>
      </c>
      <c r="F70">
        <f t="shared" si="1"/>
        <v>0.6</v>
      </c>
      <c r="G70">
        <v>18</v>
      </c>
      <c r="H70">
        <v>0.7</v>
      </c>
      <c r="I70">
        <v>19</v>
      </c>
      <c r="J70">
        <v>-3.3</v>
      </c>
      <c r="K70">
        <v>5.7</v>
      </c>
      <c r="L70">
        <v>12</v>
      </c>
    </row>
    <row r="71" spans="1:12" ht="12.75">
      <c r="A71">
        <v>586</v>
      </c>
      <c r="B71" s="9">
        <v>41764</v>
      </c>
      <c r="D71">
        <v>2.6</v>
      </c>
      <c r="E71">
        <f t="shared" si="0"/>
        <v>1.8000000000000003</v>
      </c>
      <c r="F71">
        <f t="shared" si="1"/>
        <v>0.9600000000000002</v>
      </c>
      <c r="G71">
        <v>18</v>
      </c>
      <c r="H71">
        <v>2.4</v>
      </c>
      <c r="I71">
        <v>12.8</v>
      </c>
      <c r="J71">
        <v>-1.5</v>
      </c>
      <c r="K71">
        <v>6.1</v>
      </c>
      <c r="L71">
        <v>7</v>
      </c>
    </row>
    <row r="72" spans="1:12" ht="12.75">
      <c r="A72">
        <v>586</v>
      </c>
      <c r="B72" s="9">
        <v>41765</v>
      </c>
      <c r="D72">
        <v>1.1</v>
      </c>
      <c r="E72">
        <f t="shared" si="0"/>
        <v>1.5</v>
      </c>
      <c r="F72">
        <f t="shared" si="1"/>
        <v>1.2399999999999998</v>
      </c>
      <c r="G72">
        <v>18.1</v>
      </c>
      <c r="H72">
        <v>2.2</v>
      </c>
      <c r="I72">
        <v>15.9</v>
      </c>
      <c r="J72">
        <v>0</v>
      </c>
      <c r="K72">
        <v>6.5</v>
      </c>
      <c r="L72">
        <v>3</v>
      </c>
    </row>
    <row r="73" spans="1:12" ht="12.75">
      <c r="A73" s="12">
        <v>586</v>
      </c>
      <c r="B73" s="13">
        <v>41766</v>
      </c>
      <c r="C73" s="12"/>
      <c r="D73" s="12">
        <v>0</v>
      </c>
      <c r="E73" s="12">
        <f t="shared" si="0"/>
        <v>1.1</v>
      </c>
      <c r="F73" s="12">
        <f t="shared" si="1"/>
        <v>1.44</v>
      </c>
      <c r="G73" s="12">
        <v>18.1</v>
      </c>
      <c r="H73" s="12">
        <v>3.3</v>
      </c>
      <c r="I73" s="12">
        <v>14.7</v>
      </c>
      <c r="J73" s="12">
        <v>0.8</v>
      </c>
      <c r="K73" s="12">
        <v>6.1</v>
      </c>
      <c r="L73" s="12">
        <v>0</v>
      </c>
    </row>
    <row r="74" spans="4:11" ht="12.75">
      <c r="D74" s="14" t="s">
        <v>50</v>
      </c>
      <c r="E74" s="30">
        <f>AVERAGE(E36:E73)</f>
        <v>0.41842105263157897</v>
      </c>
      <c r="F74" s="30">
        <f>AVERAGE(F36:F73)</f>
        <v>0.37058823529411766</v>
      </c>
      <c r="G74">
        <f>G73-G36</f>
        <v>2.900000000000002</v>
      </c>
      <c r="H74" t="s">
        <v>62</v>
      </c>
      <c r="J74" s="31" t="s">
        <v>63</v>
      </c>
      <c r="K74" s="30">
        <f>AVERAGE(K36:K73)</f>
        <v>1.0973684210526315</v>
      </c>
    </row>
    <row r="75" spans="4:6" ht="12.75">
      <c r="D75" s="14" t="s">
        <v>51</v>
      </c>
      <c r="E75" s="21">
        <f>MAX(E36:E73)</f>
        <v>2.1000000000000005</v>
      </c>
      <c r="F75" s="21">
        <f>MAX(F36:F73)</f>
        <v>1.44</v>
      </c>
    </row>
    <row r="76" spans="4:5" ht="12.75">
      <c r="D76" s="14" t="s">
        <v>37</v>
      </c>
      <c r="E76" s="14">
        <f>COUNT(E36:E73)</f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34">
      <selection activeCell="E69" sqref="E69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65</v>
      </c>
    </row>
    <row r="3" spans="5:6" ht="12.75">
      <c r="E3" s="14"/>
      <c r="F3" s="3" t="s">
        <v>57</v>
      </c>
    </row>
    <row r="4" spans="5:6" ht="12.75">
      <c r="E4" s="14"/>
      <c r="F4" s="3" t="s">
        <v>59</v>
      </c>
    </row>
    <row r="5" spans="5:6" ht="12.75">
      <c r="E5" s="14" t="s">
        <v>60</v>
      </c>
      <c r="F5" s="29" t="s">
        <v>60</v>
      </c>
    </row>
    <row r="6" spans="1:12" ht="12.75">
      <c r="A6" s="12" t="s">
        <v>22</v>
      </c>
      <c r="B6" s="12" t="s">
        <v>3</v>
      </c>
      <c r="C6" s="12" t="s">
        <v>53</v>
      </c>
      <c r="D6" s="12" t="s">
        <v>24</v>
      </c>
      <c r="E6" s="33" t="s">
        <v>61</v>
      </c>
      <c r="F6" s="6" t="s">
        <v>61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</row>
    <row r="7" spans="1:12" ht="12.75">
      <c r="A7">
        <v>586</v>
      </c>
      <c r="B7" s="9">
        <v>41334</v>
      </c>
      <c r="D7">
        <v>8.7</v>
      </c>
      <c r="G7">
        <v>8.4</v>
      </c>
      <c r="H7">
        <v>-6.4</v>
      </c>
      <c r="I7">
        <v>-0.5</v>
      </c>
      <c r="J7">
        <v>-17.7</v>
      </c>
      <c r="K7">
        <v>-7.3</v>
      </c>
      <c r="L7">
        <v>41</v>
      </c>
    </row>
    <row r="8" spans="1:12" ht="12.75">
      <c r="A8">
        <v>586</v>
      </c>
      <c r="B8" s="9">
        <v>41335</v>
      </c>
      <c r="D8">
        <v>8.7</v>
      </c>
      <c r="G8">
        <v>8.4</v>
      </c>
      <c r="H8">
        <v>-3.1</v>
      </c>
      <c r="I8">
        <v>3.3</v>
      </c>
      <c r="J8">
        <v>-6.8</v>
      </c>
      <c r="K8">
        <v>-2.6</v>
      </c>
      <c r="L8">
        <v>40</v>
      </c>
    </row>
    <row r="9" spans="1:12" ht="12.75">
      <c r="A9">
        <v>586</v>
      </c>
      <c r="B9" s="9">
        <v>41336</v>
      </c>
      <c r="D9">
        <v>8.7</v>
      </c>
      <c r="G9">
        <v>8.4</v>
      </c>
      <c r="H9">
        <v>-4.9</v>
      </c>
      <c r="I9">
        <v>9.6</v>
      </c>
      <c r="J9">
        <v>-8.1</v>
      </c>
      <c r="K9">
        <v>0.2</v>
      </c>
      <c r="L9">
        <v>40</v>
      </c>
    </row>
    <row r="10" spans="1:12" ht="12.75">
      <c r="A10">
        <v>586</v>
      </c>
      <c r="B10" s="9">
        <v>41337</v>
      </c>
      <c r="D10">
        <v>8.9</v>
      </c>
      <c r="G10">
        <v>8.6</v>
      </c>
      <c r="H10">
        <v>-1.4</v>
      </c>
      <c r="I10">
        <v>5.2</v>
      </c>
      <c r="J10">
        <v>-6.3</v>
      </c>
      <c r="K10">
        <v>-0.8</v>
      </c>
      <c r="L10">
        <v>42</v>
      </c>
    </row>
    <row r="11" spans="1:12" ht="12.75">
      <c r="A11">
        <v>586</v>
      </c>
      <c r="B11" s="9">
        <v>41338</v>
      </c>
      <c r="D11">
        <v>9.4</v>
      </c>
      <c r="G11">
        <v>8.9</v>
      </c>
      <c r="H11">
        <v>-13.6</v>
      </c>
      <c r="I11">
        <v>4.4</v>
      </c>
      <c r="J11">
        <v>-13.7</v>
      </c>
      <c r="K11">
        <v>-2.5</v>
      </c>
      <c r="L11">
        <v>44</v>
      </c>
    </row>
    <row r="12" spans="1:12" ht="12.75">
      <c r="A12">
        <v>586</v>
      </c>
      <c r="B12" s="9">
        <v>41339</v>
      </c>
      <c r="D12">
        <v>9.4</v>
      </c>
      <c r="G12">
        <v>9</v>
      </c>
      <c r="H12">
        <v>-3.3</v>
      </c>
      <c r="I12">
        <v>10.4</v>
      </c>
      <c r="J12">
        <v>-17.6</v>
      </c>
      <c r="K12">
        <v>-4</v>
      </c>
      <c r="L12">
        <v>43</v>
      </c>
    </row>
    <row r="13" spans="1:12" ht="12.75">
      <c r="A13">
        <v>586</v>
      </c>
      <c r="B13" s="9">
        <v>41340</v>
      </c>
      <c r="D13">
        <v>9.6</v>
      </c>
      <c r="G13">
        <v>9</v>
      </c>
      <c r="H13">
        <v>-2.5</v>
      </c>
      <c r="I13">
        <v>7.9</v>
      </c>
      <c r="J13">
        <v>-6</v>
      </c>
      <c r="K13">
        <v>0.5</v>
      </c>
      <c r="L13">
        <v>41</v>
      </c>
    </row>
    <row r="14" spans="1:12" ht="12.75">
      <c r="A14">
        <v>586</v>
      </c>
      <c r="B14" s="9">
        <v>41341</v>
      </c>
      <c r="D14">
        <v>9.6</v>
      </c>
      <c r="G14">
        <v>9</v>
      </c>
      <c r="H14">
        <v>-1.6</v>
      </c>
      <c r="I14">
        <v>8.1</v>
      </c>
      <c r="J14">
        <v>-5.2</v>
      </c>
      <c r="K14">
        <v>0.6</v>
      </c>
      <c r="L14">
        <v>39</v>
      </c>
    </row>
    <row r="15" spans="1:12" ht="12.75">
      <c r="A15">
        <v>586</v>
      </c>
      <c r="B15" s="9">
        <v>41342</v>
      </c>
      <c r="D15">
        <v>10.1</v>
      </c>
      <c r="G15">
        <v>9.3</v>
      </c>
      <c r="H15">
        <v>-4.8</v>
      </c>
      <c r="I15">
        <v>3.2</v>
      </c>
      <c r="J15">
        <v>-5.1</v>
      </c>
      <c r="K15">
        <v>-2</v>
      </c>
      <c r="L15">
        <v>46</v>
      </c>
    </row>
    <row r="16" spans="1:12" ht="12.75">
      <c r="A16">
        <v>586</v>
      </c>
      <c r="B16" s="9">
        <v>41343</v>
      </c>
      <c r="D16">
        <v>10.5</v>
      </c>
      <c r="G16">
        <v>9.7</v>
      </c>
      <c r="H16">
        <v>-7.8</v>
      </c>
      <c r="I16">
        <v>-2.1</v>
      </c>
      <c r="J16">
        <v>-8.8</v>
      </c>
      <c r="K16">
        <v>-5.7</v>
      </c>
      <c r="L16">
        <v>51</v>
      </c>
    </row>
    <row r="17" spans="1:12" ht="12.75">
      <c r="A17">
        <v>586</v>
      </c>
      <c r="B17" s="9">
        <v>41344</v>
      </c>
      <c r="D17">
        <v>10.5</v>
      </c>
      <c r="G17">
        <v>9.7</v>
      </c>
      <c r="H17">
        <v>-9.4</v>
      </c>
      <c r="I17">
        <v>2</v>
      </c>
      <c r="J17">
        <v>-11.3</v>
      </c>
      <c r="K17">
        <v>-6</v>
      </c>
      <c r="L17">
        <v>48</v>
      </c>
    </row>
    <row r="18" spans="1:12" ht="12.75">
      <c r="A18">
        <v>586</v>
      </c>
      <c r="B18" s="9">
        <v>41345</v>
      </c>
      <c r="D18">
        <v>10.5</v>
      </c>
      <c r="G18">
        <v>9.7</v>
      </c>
      <c r="H18">
        <v>-7</v>
      </c>
      <c r="I18">
        <v>5.9</v>
      </c>
      <c r="J18">
        <v>-10</v>
      </c>
      <c r="K18">
        <v>-3.1</v>
      </c>
      <c r="L18">
        <v>46</v>
      </c>
    </row>
    <row r="19" spans="1:12" ht="12.75">
      <c r="A19">
        <v>586</v>
      </c>
      <c r="B19" s="9">
        <v>41346</v>
      </c>
      <c r="D19">
        <v>10.6</v>
      </c>
      <c r="G19">
        <v>9.8</v>
      </c>
      <c r="H19">
        <v>-8.1</v>
      </c>
      <c r="I19">
        <v>7.2</v>
      </c>
      <c r="J19">
        <v>-8.4</v>
      </c>
      <c r="K19">
        <v>-0.6</v>
      </c>
      <c r="L19">
        <v>45</v>
      </c>
    </row>
    <row r="20" spans="1:12" ht="12.75">
      <c r="A20">
        <v>586</v>
      </c>
      <c r="B20" s="9">
        <v>41347</v>
      </c>
      <c r="D20">
        <v>10.7</v>
      </c>
      <c r="G20">
        <v>9.9</v>
      </c>
      <c r="H20">
        <v>-5.3</v>
      </c>
      <c r="I20">
        <v>9.8</v>
      </c>
      <c r="J20">
        <v>-10.2</v>
      </c>
      <c r="K20">
        <v>0</v>
      </c>
      <c r="L20">
        <v>43</v>
      </c>
    </row>
    <row r="21" spans="1:12" ht="12.75">
      <c r="A21">
        <v>586</v>
      </c>
      <c r="B21" s="9">
        <v>41348</v>
      </c>
      <c r="D21">
        <v>10.8</v>
      </c>
      <c r="G21">
        <v>10</v>
      </c>
      <c r="H21">
        <v>-2.9</v>
      </c>
      <c r="I21">
        <v>13.1</v>
      </c>
      <c r="J21">
        <v>-6.1</v>
      </c>
      <c r="K21">
        <v>2.4</v>
      </c>
      <c r="L21">
        <v>41</v>
      </c>
    </row>
    <row r="22" spans="1:12" ht="12.75">
      <c r="A22">
        <v>586</v>
      </c>
      <c r="B22" s="9">
        <v>41349</v>
      </c>
      <c r="D22">
        <v>10.8</v>
      </c>
      <c r="G22">
        <v>10</v>
      </c>
      <c r="H22">
        <v>-2.9</v>
      </c>
      <c r="I22">
        <v>11.3</v>
      </c>
      <c r="J22">
        <v>-4.7</v>
      </c>
      <c r="K22">
        <v>2.5</v>
      </c>
      <c r="L22">
        <v>40</v>
      </c>
    </row>
    <row r="23" spans="1:12" ht="12.75">
      <c r="A23">
        <v>586</v>
      </c>
      <c r="B23" s="9">
        <v>41350</v>
      </c>
      <c r="D23">
        <v>10.8</v>
      </c>
      <c r="G23">
        <v>10</v>
      </c>
      <c r="H23">
        <v>-6</v>
      </c>
      <c r="I23">
        <v>6.7</v>
      </c>
      <c r="J23">
        <v>-6.3</v>
      </c>
      <c r="K23">
        <v>-0.3</v>
      </c>
      <c r="L23">
        <v>40</v>
      </c>
    </row>
    <row r="24" spans="1:12" ht="12.75">
      <c r="A24">
        <v>586</v>
      </c>
      <c r="B24" s="9">
        <v>41351</v>
      </c>
      <c r="D24">
        <v>10.9</v>
      </c>
      <c r="G24">
        <v>10.1</v>
      </c>
      <c r="H24">
        <v>-3.7</v>
      </c>
      <c r="I24">
        <v>5.8</v>
      </c>
      <c r="J24">
        <v>-6.9</v>
      </c>
      <c r="K24">
        <v>-0.9</v>
      </c>
      <c r="L24">
        <v>40</v>
      </c>
    </row>
    <row r="25" spans="1:12" ht="12.75">
      <c r="A25">
        <v>586</v>
      </c>
      <c r="B25" s="9">
        <v>41352</v>
      </c>
      <c r="D25">
        <v>10.9</v>
      </c>
      <c r="G25">
        <v>10.1</v>
      </c>
      <c r="H25">
        <v>-6.2</v>
      </c>
      <c r="I25">
        <v>3.4</v>
      </c>
      <c r="J25">
        <v>-8</v>
      </c>
      <c r="K25">
        <v>-2.6</v>
      </c>
      <c r="L25">
        <v>40</v>
      </c>
    </row>
    <row r="26" spans="1:12" ht="12.75">
      <c r="A26">
        <v>586</v>
      </c>
      <c r="B26" s="9">
        <v>41353</v>
      </c>
      <c r="D26">
        <v>11</v>
      </c>
      <c r="G26">
        <v>10.2</v>
      </c>
      <c r="H26">
        <v>-9.9</v>
      </c>
      <c r="I26">
        <v>4.2</v>
      </c>
      <c r="J26">
        <v>-10.3</v>
      </c>
      <c r="K26">
        <v>-2</v>
      </c>
      <c r="L26">
        <v>40</v>
      </c>
    </row>
    <row r="27" spans="1:12" ht="12.75">
      <c r="A27">
        <v>586</v>
      </c>
      <c r="B27" s="9">
        <v>41354</v>
      </c>
      <c r="D27">
        <v>11.1</v>
      </c>
      <c r="G27">
        <v>10.3</v>
      </c>
      <c r="H27">
        <v>-1</v>
      </c>
      <c r="I27">
        <v>4.9</v>
      </c>
      <c r="J27">
        <v>-11.8</v>
      </c>
      <c r="K27">
        <v>-2.8</v>
      </c>
      <c r="L27">
        <v>42</v>
      </c>
    </row>
    <row r="28" spans="1:12" ht="12.75">
      <c r="A28">
        <v>586</v>
      </c>
      <c r="B28" s="9">
        <v>41355</v>
      </c>
      <c r="D28">
        <v>11.2</v>
      </c>
      <c r="G28">
        <v>10.3</v>
      </c>
      <c r="H28">
        <v>-13.3</v>
      </c>
      <c r="I28">
        <v>4.6</v>
      </c>
      <c r="J28">
        <v>-14.3</v>
      </c>
      <c r="K28">
        <v>-2.7</v>
      </c>
      <c r="L28">
        <v>45</v>
      </c>
    </row>
    <row r="29" spans="1:12" ht="12.75">
      <c r="A29">
        <v>586</v>
      </c>
      <c r="B29" s="9">
        <v>41356</v>
      </c>
      <c r="D29">
        <v>11.2</v>
      </c>
      <c r="G29">
        <v>10.3</v>
      </c>
      <c r="H29">
        <v>-13.7</v>
      </c>
      <c r="I29">
        <v>3.8</v>
      </c>
      <c r="J29">
        <v>-14.2</v>
      </c>
      <c r="K29">
        <v>-4.8</v>
      </c>
      <c r="L29">
        <v>43</v>
      </c>
    </row>
    <row r="30" spans="1:12" ht="12.75">
      <c r="A30">
        <v>586</v>
      </c>
      <c r="B30" s="9">
        <v>41357</v>
      </c>
      <c r="D30">
        <v>11.2</v>
      </c>
      <c r="G30">
        <v>10.3</v>
      </c>
      <c r="H30">
        <v>-22.6</v>
      </c>
      <c r="I30">
        <v>-8.6</v>
      </c>
      <c r="J30">
        <v>-23.4</v>
      </c>
      <c r="K30">
        <v>-13.5</v>
      </c>
      <c r="L30">
        <v>44</v>
      </c>
    </row>
    <row r="31" spans="1:12" ht="12.75">
      <c r="A31" s="36">
        <v>586</v>
      </c>
      <c r="B31" s="37">
        <v>41358</v>
      </c>
      <c r="C31" s="36"/>
      <c r="D31" s="36">
        <v>11.2</v>
      </c>
      <c r="E31" s="36"/>
      <c r="F31" s="36"/>
      <c r="G31" s="36">
        <v>10.3</v>
      </c>
      <c r="H31" s="36">
        <v>-17.7</v>
      </c>
      <c r="I31" s="36">
        <v>-1</v>
      </c>
      <c r="J31" s="36">
        <v>-23.9</v>
      </c>
      <c r="K31" s="36">
        <v>-13.1</v>
      </c>
      <c r="L31" s="36">
        <v>43</v>
      </c>
    </row>
    <row r="32" spans="1:12" ht="12.75">
      <c r="A32">
        <v>586</v>
      </c>
      <c r="B32" s="9">
        <v>41359</v>
      </c>
      <c r="D32">
        <v>11.1</v>
      </c>
      <c r="E32">
        <f>+D31-D32</f>
        <v>0.09999999999999964</v>
      </c>
      <c r="G32">
        <v>10.3</v>
      </c>
      <c r="H32">
        <v>-7.1</v>
      </c>
      <c r="I32">
        <v>0.8</v>
      </c>
      <c r="J32">
        <v>-18.9</v>
      </c>
      <c r="K32">
        <v>-8</v>
      </c>
      <c r="L32">
        <v>43</v>
      </c>
    </row>
    <row r="33" spans="1:12" ht="12.75">
      <c r="A33">
        <v>586</v>
      </c>
      <c r="B33" s="9">
        <v>41360</v>
      </c>
      <c r="D33">
        <v>11</v>
      </c>
      <c r="E33">
        <f aca="true" t="shared" si="0" ref="E33:E66">+D32-D33</f>
        <v>0.09999999999999964</v>
      </c>
      <c r="G33">
        <v>10.3</v>
      </c>
      <c r="H33">
        <v>-0.6</v>
      </c>
      <c r="I33">
        <v>6.3</v>
      </c>
      <c r="J33">
        <v>-10.2</v>
      </c>
      <c r="K33">
        <v>-1.3</v>
      </c>
      <c r="L33">
        <v>41</v>
      </c>
    </row>
    <row r="34" spans="1:12" ht="12.75">
      <c r="A34">
        <v>586</v>
      </c>
      <c r="B34" s="9">
        <v>41361</v>
      </c>
      <c r="D34">
        <v>11</v>
      </c>
      <c r="E34">
        <f t="shared" si="0"/>
        <v>0</v>
      </c>
      <c r="G34">
        <v>10.3</v>
      </c>
      <c r="H34">
        <v>-2.8</v>
      </c>
      <c r="I34">
        <v>9.2</v>
      </c>
      <c r="J34">
        <v>-4.4</v>
      </c>
      <c r="K34">
        <v>1.4</v>
      </c>
      <c r="L34">
        <v>41</v>
      </c>
    </row>
    <row r="35" spans="1:12" ht="12.75">
      <c r="A35">
        <v>586</v>
      </c>
      <c r="B35" s="9">
        <v>41362</v>
      </c>
      <c r="D35">
        <v>11</v>
      </c>
      <c r="E35">
        <f t="shared" si="0"/>
        <v>0</v>
      </c>
      <c r="G35">
        <v>10.3</v>
      </c>
      <c r="H35">
        <v>-2.5</v>
      </c>
      <c r="I35">
        <v>9.8</v>
      </c>
      <c r="J35">
        <v>-4.6</v>
      </c>
      <c r="K35">
        <v>1.9</v>
      </c>
      <c r="L35">
        <v>38</v>
      </c>
    </row>
    <row r="36" spans="1:12" ht="12.75">
      <c r="A36">
        <v>586</v>
      </c>
      <c r="B36" s="9">
        <v>41363</v>
      </c>
      <c r="D36">
        <v>11</v>
      </c>
      <c r="E36">
        <f t="shared" si="0"/>
        <v>0</v>
      </c>
      <c r="F36">
        <f>+AVERAGE(E32:E36)</f>
        <v>0.039999999999999855</v>
      </c>
      <c r="G36">
        <v>10.3</v>
      </c>
      <c r="H36">
        <v>-3.9</v>
      </c>
      <c r="I36">
        <v>10.3</v>
      </c>
      <c r="J36">
        <v>-4.5</v>
      </c>
      <c r="K36">
        <v>1.8</v>
      </c>
      <c r="L36">
        <v>38</v>
      </c>
    </row>
    <row r="37" spans="1:12" ht="12.75">
      <c r="A37">
        <v>586</v>
      </c>
      <c r="B37" s="9">
        <v>41364</v>
      </c>
      <c r="D37">
        <v>10.8</v>
      </c>
      <c r="E37">
        <f t="shared" si="0"/>
        <v>0.1999999999999993</v>
      </c>
      <c r="F37">
        <f aca="true" t="shared" si="1" ref="F37:F66">+AVERAGE(E33:E37)</f>
        <v>0.05999999999999979</v>
      </c>
      <c r="G37">
        <v>10.3</v>
      </c>
      <c r="H37">
        <v>-3.1</v>
      </c>
      <c r="I37">
        <v>10</v>
      </c>
      <c r="J37">
        <v>-5.3</v>
      </c>
      <c r="K37">
        <v>1.6</v>
      </c>
      <c r="L37">
        <v>36</v>
      </c>
    </row>
    <row r="38" spans="1:12" ht="12.75">
      <c r="A38">
        <v>586</v>
      </c>
      <c r="B38" s="9">
        <v>41365</v>
      </c>
      <c r="D38">
        <v>10.4</v>
      </c>
      <c r="E38">
        <f t="shared" si="0"/>
        <v>0.40000000000000036</v>
      </c>
      <c r="F38">
        <f t="shared" si="1"/>
        <v>0.11999999999999993</v>
      </c>
      <c r="G38">
        <v>10.3</v>
      </c>
      <c r="H38">
        <v>-0.3</v>
      </c>
      <c r="I38">
        <v>10.9</v>
      </c>
      <c r="J38">
        <v>-6.9</v>
      </c>
      <c r="K38">
        <v>1.5</v>
      </c>
      <c r="L38">
        <v>204</v>
      </c>
    </row>
    <row r="39" spans="1:12" ht="12.75">
      <c r="A39">
        <v>586</v>
      </c>
      <c r="B39" s="9">
        <v>41366</v>
      </c>
      <c r="D39">
        <v>10.3</v>
      </c>
      <c r="E39">
        <f t="shared" si="0"/>
        <v>0.09999999999999964</v>
      </c>
      <c r="F39">
        <f t="shared" si="1"/>
        <v>0.13999999999999985</v>
      </c>
      <c r="G39">
        <v>10.3</v>
      </c>
      <c r="H39">
        <v>-1.9</v>
      </c>
      <c r="I39">
        <v>10</v>
      </c>
      <c r="J39">
        <v>-2.4</v>
      </c>
      <c r="K39">
        <v>2.8</v>
      </c>
      <c r="L39">
        <v>35</v>
      </c>
    </row>
    <row r="40" spans="1:12" ht="12.75">
      <c r="A40">
        <v>586</v>
      </c>
      <c r="B40" s="9">
        <v>41367</v>
      </c>
      <c r="D40">
        <v>10.4</v>
      </c>
      <c r="E40">
        <f t="shared" si="0"/>
        <v>-0.09999999999999964</v>
      </c>
      <c r="F40">
        <f t="shared" si="1"/>
        <v>0.11999999999999993</v>
      </c>
      <c r="G40">
        <v>10.3</v>
      </c>
      <c r="H40">
        <v>-8.8</v>
      </c>
      <c r="I40">
        <v>4.6</v>
      </c>
      <c r="J40">
        <v>-9.3</v>
      </c>
      <c r="K40">
        <v>-2.7</v>
      </c>
      <c r="L40">
        <v>204</v>
      </c>
    </row>
    <row r="41" spans="1:12" ht="12.75">
      <c r="A41">
        <v>586</v>
      </c>
      <c r="B41" s="9">
        <v>41368</v>
      </c>
      <c r="D41">
        <v>10.4</v>
      </c>
      <c r="E41">
        <f t="shared" si="0"/>
        <v>0</v>
      </c>
      <c r="F41">
        <f t="shared" si="1"/>
        <v>0.11999999999999993</v>
      </c>
      <c r="G41">
        <v>10.3</v>
      </c>
      <c r="H41">
        <v>-5.2</v>
      </c>
      <c r="I41">
        <v>8.1</v>
      </c>
      <c r="J41">
        <v>-10.1</v>
      </c>
      <c r="K41">
        <v>-0.8</v>
      </c>
      <c r="L41">
        <v>35</v>
      </c>
    </row>
    <row r="42" spans="1:12" ht="12.75">
      <c r="A42">
        <v>586</v>
      </c>
      <c r="B42" s="9">
        <v>41369</v>
      </c>
      <c r="D42">
        <v>10.2</v>
      </c>
      <c r="E42">
        <f t="shared" si="0"/>
        <v>0.20000000000000107</v>
      </c>
      <c r="F42">
        <f t="shared" si="1"/>
        <v>0.12000000000000029</v>
      </c>
      <c r="G42">
        <v>10.3</v>
      </c>
      <c r="H42">
        <v>-1.1</v>
      </c>
      <c r="I42">
        <v>12.3</v>
      </c>
      <c r="J42">
        <v>-6.6</v>
      </c>
      <c r="K42">
        <v>2.6</v>
      </c>
      <c r="L42">
        <v>34</v>
      </c>
    </row>
    <row r="43" spans="1:12" ht="12.75">
      <c r="A43">
        <v>586</v>
      </c>
      <c r="B43" s="9">
        <v>41370</v>
      </c>
      <c r="D43">
        <v>10</v>
      </c>
      <c r="E43">
        <f t="shared" si="0"/>
        <v>0.1999999999999993</v>
      </c>
      <c r="F43">
        <f t="shared" si="1"/>
        <v>0.08000000000000007</v>
      </c>
      <c r="G43">
        <v>10.3</v>
      </c>
      <c r="H43">
        <v>2.4</v>
      </c>
      <c r="I43">
        <v>9.1</v>
      </c>
      <c r="J43">
        <v>-1.7</v>
      </c>
      <c r="K43">
        <v>3.6</v>
      </c>
      <c r="L43">
        <v>32</v>
      </c>
    </row>
    <row r="44" spans="1:12" ht="12.75">
      <c r="A44">
        <v>586</v>
      </c>
      <c r="B44" s="9">
        <v>41371</v>
      </c>
      <c r="D44">
        <v>9.7</v>
      </c>
      <c r="E44">
        <f t="shared" si="0"/>
        <v>0.3000000000000007</v>
      </c>
      <c r="F44">
        <f t="shared" si="1"/>
        <v>0.12000000000000029</v>
      </c>
      <c r="G44">
        <v>10.3</v>
      </c>
      <c r="H44">
        <v>0.7</v>
      </c>
      <c r="I44">
        <v>9.6</v>
      </c>
      <c r="J44">
        <v>-4</v>
      </c>
      <c r="K44">
        <v>3.4</v>
      </c>
      <c r="L44">
        <v>31</v>
      </c>
    </row>
    <row r="45" spans="1:12" ht="12.75">
      <c r="A45">
        <v>586</v>
      </c>
      <c r="B45" s="9">
        <v>41372</v>
      </c>
      <c r="D45">
        <v>9.4</v>
      </c>
      <c r="E45">
        <f t="shared" si="0"/>
        <v>0.29999999999999893</v>
      </c>
      <c r="F45">
        <f t="shared" si="1"/>
        <v>0.2</v>
      </c>
      <c r="G45">
        <v>10.3</v>
      </c>
      <c r="H45">
        <v>-1.4</v>
      </c>
      <c r="I45">
        <v>8</v>
      </c>
      <c r="J45">
        <v>-2.9</v>
      </c>
      <c r="K45">
        <v>2.1</v>
      </c>
      <c r="L45">
        <v>30</v>
      </c>
    </row>
    <row r="46" spans="1:12" ht="12.75">
      <c r="A46">
        <v>586</v>
      </c>
      <c r="B46" s="9">
        <v>41373</v>
      </c>
      <c r="D46">
        <v>9.7</v>
      </c>
      <c r="E46">
        <f t="shared" si="0"/>
        <v>-0.29999999999999893</v>
      </c>
      <c r="F46">
        <f t="shared" si="1"/>
        <v>0.1400000000000002</v>
      </c>
      <c r="G46">
        <v>10.5</v>
      </c>
      <c r="H46">
        <v>-3.7</v>
      </c>
      <c r="I46">
        <v>4.4</v>
      </c>
      <c r="J46">
        <v>-3.7</v>
      </c>
      <c r="K46">
        <v>0.1</v>
      </c>
      <c r="L46">
        <v>33</v>
      </c>
    </row>
    <row r="47" spans="1:12" ht="12.75">
      <c r="A47">
        <v>586</v>
      </c>
      <c r="B47" s="9">
        <v>41374</v>
      </c>
      <c r="D47">
        <v>10.3</v>
      </c>
      <c r="E47">
        <f t="shared" si="0"/>
        <v>-0.6000000000000014</v>
      </c>
      <c r="F47">
        <f t="shared" si="1"/>
        <v>-0.020000000000000285</v>
      </c>
      <c r="G47">
        <v>10.7</v>
      </c>
      <c r="H47">
        <v>-8.5</v>
      </c>
      <c r="I47">
        <v>0.4</v>
      </c>
      <c r="J47">
        <v>-8.5</v>
      </c>
      <c r="K47">
        <v>-4</v>
      </c>
      <c r="L47">
        <v>39</v>
      </c>
    </row>
    <row r="48" spans="1:12" ht="12.75">
      <c r="A48">
        <v>586</v>
      </c>
      <c r="B48" s="9">
        <v>41375</v>
      </c>
      <c r="D48">
        <v>10.3</v>
      </c>
      <c r="E48">
        <f t="shared" si="0"/>
        <v>0</v>
      </c>
      <c r="F48">
        <f t="shared" si="1"/>
        <v>-0.060000000000000143</v>
      </c>
      <c r="G48">
        <v>10.7</v>
      </c>
      <c r="H48">
        <v>-4.1</v>
      </c>
      <c r="I48">
        <v>0.1</v>
      </c>
      <c r="J48">
        <v>-10.4</v>
      </c>
      <c r="K48">
        <v>-5.8</v>
      </c>
      <c r="L48">
        <v>33</v>
      </c>
    </row>
    <row r="49" spans="1:12" ht="12.75">
      <c r="A49">
        <v>586</v>
      </c>
      <c r="B49" s="9">
        <v>41376</v>
      </c>
      <c r="D49">
        <v>10.3</v>
      </c>
      <c r="E49">
        <f t="shared" si="0"/>
        <v>0</v>
      </c>
      <c r="F49">
        <f t="shared" si="1"/>
        <v>-0.12000000000000029</v>
      </c>
      <c r="G49">
        <v>10.7</v>
      </c>
      <c r="H49">
        <v>-8</v>
      </c>
      <c r="I49">
        <v>4.3</v>
      </c>
      <c r="J49">
        <v>-8.7</v>
      </c>
      <c r="K49">
        <v>-1.9</v>
      </c>
      <c r="L49">
        <v>32</v>
      </c>
    </row>
    <row r="50" spans="1:12" ht="12.75">
      <c r="A50">
        <v>586</v>
      </c>
      <c r="B50" s="9">
        <v>41377</v>
      </c>
      <c r="D50">
        <v>10.3</v>
      </c>
      <c r="E50">
        <f t="shared" si="0"/>
        <v>0</v>
      </c>
      <c r="F50">
        <f t="shared" si="1"/>
        <v>-0.18000000000000008</v>
      </c>
      <c r="G50">
        <v>10.7</v>
      </c>
      <c r="H50">
        <v>-7.1</v>
      </c>
      <c r="I50">
        <v>7.5</v>
      </c>
      <c r="J50">
        <v>-10.5</v>
      </c>
      <c r="K50">
        <v>-1.3</v>
      </c>
      <c r="L50">
        <v>31</v>
      </c>
    </row>
    <row r="51" spans="1:12" ht="12.75">
      <c r="A51">
        <v>586</v>
      </c>
      <c r="B51" s="9">
        <v>41378</v>
      </c>
      <c r="D51">
        <v>9.8</v>
      </c>
      <c r="E51">
        <f t="shared" si="0"/>
        <v>0.5</v>
      </c>
      <c r="F51">
        <f t="shared" si="1"/>
        <v>-0.020000000000000285</v>
      </c>
      <c r="G51">
        <v>10.8</v>
      </c>
      <c r="H51">
        <v>2.8</v>
      </c>
      <c r="I51">
        <v>7.6</v>
      </c>
      <c r="J51">
        <v>-8.6</v>
      </c>
      <c r="K51">
        <v>1.8</v>
      </c>
      <c r="L51">
        <v>28</v>
      </c>
    </row>
    <row r="52" spans="1:12" ht="12.75">
      <c r="A52">
        <v>586</v>
      </c>
      <c r="B52" s="9">
        <v>41379</v>
      </c>
      <c r="D52">
        <v>9.7</v>
      </c>
      <c r="E52">
        <f t="shared" si="0"/>
        <v>0.10000000000000142</v>
      </c>
      <c r="F52">
        <f t="shared" si="1"/>
        <v>0.12000000000000029</v>
      </c>
      <c r="G52">
        <v>10.9</v>
      </c>
      <c r="H52">
        <v>3.3</v>
      </c>
      <c r="I52">
        <v>5.8</v>
      </c>
      <c r="J52">
        <v>-3.2</v>
      </c>
      <c r="K52">
        <v>1.8</v>
      </c>
      <c r="L52">
        <v>28</v>
      </c>
    </row>
    <row r="53" spans="1:12" ht="12.75">
      <c r="A53">
        <v>586</v>
      </c>
      <c r="B53" s="9">
        <v>41380</v>
      </c>
      <c r="D53">
        <v>9.1</v>
      </c>
      <c r="E53">
        <f t="shared" si="0"/>
        <v>0.5999999999999996</v>
      </c>
      <c r="F53">
        <f t="shared" si="1"/>
        <v>0.2400000000000002</v>
      </c>
      <c r="G53">
        <v>10.9</v>
      </c>
      <c r="H53">
        <v>1.7</v>
      </c>
      <c r="I53">
        <v>8.1</v>
      </c>
      <c r="J53">
        <v>1.4</v>
      </c>
      <c r="K53">
        <v>4.2</v>
      </c>
      <c r="L53">
        <v>27</v>
      </c>
    </row>
    <row r="54" spans="1:12" ht="12.75">
      <c r="A54">
        <v>586</v>
      </c>
      <c r="B54" s="9">
        <v>41381</v>
      </c>
      <c r="D54">
        <v>7.9</v>
      </c>
      <c r="E54">
        <f t="shared" si="0"/>
        <v>1.1999999999999993</v>
      </c>
      <c r="F54">
        <f t="shared" si="1"/>
        <v>0.4800000000000001</v>
      </c>
      <c r="G54">
        <v>10.9</v>
      </c>
      <c r="H54">
        <v>0.6</v>
      </c>
      <c r="I54">
        <v>8.4</v>
      </c>
      <c r="J54">
        <v>0.5</v>
      </c>
      <c r="K54">
        <v>4.9</v>
      </c>
      <c r="L54">
        <v>26</v>
      </c>
    </row>
    <row r="55" spans="1:12" ht="12.75">
      <c r="A55">
        <v>586</v>
      </c>
      <c r="B55" s="9">
        <v>41382</v>
      </c>
      <c r="D55">
        <v>7.9</v>
      </c>
      <c r="E55">
        <f t="shared" si="0"/>
        <v>0</v>
      </c>
      <c r="F55">
        <f t="shared" si="1"/>
        <v>0.4800000000000001</v>
      </c>
      <c r="G55">
        <v>10.9</v>
      </c>
      <c r="H55">
        <v>-11.7</v>
      </c>
      <c r="I55">
        <v>0.6</v>
      </c>
      <c r="J55">
        <v>-11.7</v>
      </c>
      <c r="K55">
        <v>-4.9</v>
      </c>
      <c r="L55">
        <v>26</v>
      </c>
    </row>
    <row r="56" spans="1:12" ht="12.75">
      <c r="A56">
        <v>586</v>
      </c>
      <c r="B56" s="9">
        <v>41383</v>
      </c>
      <c r="D56">
        <v>7.9</v>
      </c>
      <c r="E56">
        <f t="shared" si="0"/>
        <v>0</v>
      </c>
      <c r="F56">
        <f t="shared" si="1"/>
        <v>0.38000000000000006</v>
      </c>
      <c r="G56">
        <v>10.9</v>
      </c>
      <c r="H56">
        <v>-7.1</v>
      </c>
      <c r="I56">
        <v>-4.5</v>
      </c>
      <c r="J56">
        <v>-12.7</v>
      </c>
      <c r="K56">
        <v>-8.7</v>
      </c>
      <c r="L56">
        <v>26</v>
      </c>
    </row>
    <row r="57" spans="1:12" ht="12.75">
      <c r="A57">
        <v>586</v>
      </c>
      <c r="B57" s="9">
        <v>41384</v>
      </c>
      <c r="D57">
        <v>7.5</v>
      </c>
      <c r="E57">
        <f t="shared" si="0"/>
        <v>0.40000000000000036</v>
      </c>
      <c r="F57">
        <f t="shared" si="1"/>
        <v>0.43999999999999984</v>
      </c>
      <c r="G57">
        <v>10.9</v>
      </c>
      <c r="H57">
        <v>-3</v>
      </c>
      <c r="I57">
        <v>4.8</v>
      </c>
      <c r="J57">
        <v>-11</v>
      </c>
      <c r="K57">
        <v>-2</v>
      </c>
      <c r="L57">
        <v>23</v>
      </c>
    </row>
    <row r="58" spans="1:12" ht="12.75">
      <c r="A58">
        <v>586</v>
      </c>
      <c r="B58" s="9">
        <v>41385</v>
      </c>
      <c r="D58">
        <v>7.5</v>
      </c>
      <c r="E58">
        <f t="shared" si="0"/>
        <v>0</v>
      </c>
      <c r="F58">
        <f t="shared" si="1"/>
        <v>0.31999999999999995</v>
      </c>
      <c r="G58">
        <v>10.9</v>
      </c>
      <c r="H58">
        <v>-4.9</v>
      </c>
      <c r="I58">
        <v>3.4</v>
      </c>
      <c r="J58">
        <v>-5.2</v>
      </c>
      <c r="K58">
        <v>-1.5</v>
      </c>
      <c r="L58">
        <v>23</v>
      </c>
    </row>
    <row r="59" spans="1:12" ht="12.75">
      <c r="A59">
        <v>586</v>
      </c>
      <c r="B59" s="9">
        <v>41386</v>
      </c>
      <c r="D59">
        <v>7.1</v>
      </c>
      <c r="E59">
        <f t="shared" si="0"/>
        <v>0.40000000000000036</v>
      </c>
      <c r="F59">
        <f t="shared" si="1"/>
        <v>0.16000000000000014</v>
      </c>
      <c r="G59">
        <v>10.9</v>
      </c>
      <c r="H59">
        <v>2.5</v>
      </c>
      <c r="I59">
        <v>8.5</v>
      </c>
      <c r="J59">
        <v>-8.2</v>
      </c>
      <c r="K59">
        <v>1.2</v>
      </c>
      <c r="L59">
        <v>22</v>
      </c>
    </row>
    <row r="60" spans="1:12" ht="12.75">
      <c r="A60">
        <v>586</v>
      </c>
      <c r="B60" s="9">
        <v>41387</v>
      </c>
      <c r="D60">
        <v>6.1</v>
      </c>
      <c r="E60">
        <f t="shared" si="0"/>
        <v>1</v>
      </c>
      <c r="F60">
        <f t="shared" si="1"/>
        <v>0.36000000000000015</v>
      </c>
      <c r="G60">
        <v>10.9</v>
      </c>
      <c r="H60">
        <v>-2.3</v>
      </c>
      <c r="I60">
        <v>9.5</v>
      </c>
      <c r="J60">
        <v>-2.4</v>
      </c>
      <c r="K60">
        <v>4.6</v>
      </c>
      <c r="L60">
        <v>19</v>
      </c>
    </row>
    <row r="61" spans="1:12" ht="12.75">
      <c r="A61">
        <v>586</v>
      </c>
      <c r="B61" s="9">
        <v>41388</v>
      </c>
      <c r="D61">
        <v>5.4</v>
      </c>
      <c r="E61">
        <f t="shared" si="0"/>
        <v>0.6999999999999993</v>
      </c>
      <c r="F61">
        <f t="shared" si="1"/>
        <v>0.5</v>
      </c>
      <c r="G61">
        <v>10.9</v>
      </c>
      <c r="H61">
        <v>-7.9</v>
      </c>
      <c r="I61">
        <v>2.1</v>
      </c>
      <c r="J61">
        <v>-8.9</v>
      </c>
      <c r="K61">
        <v>-2.2</v>
      </c>
      <c r="L61">
        <v>16</v>
      </c>
    </row>
    <row r="62" spans="1:12" ht="12.75">
      <c r="A62">
        <v>586</v>
      </c>
      <c r="B62" s="9">
        <v>41389</v>
      </c>
      <c r="D62">
        <v>4.1</v>
      </c>
      <c r="E62">
        <f t="shared" si="0"/>
        <v>1.3000000000000007</v>
      </c>
      <c r="F62">
        <f t="shared" si="1"/>
        <v>0.68</v>
      </c>
      <c r="G62">
        <v>10.9</v>
      </c>
      <c r="H62">
        <v>-2.5</v>
      </c>
      <c r="I62">
        <v>6.4</v>
      </c>
      <c r="J62">
        <v>-8.3</v>
      </c>
      <c r="K62">
        <v>-0.5</v>
      </c>
      <c r="L62">
        <v>15</v>
      </c>
    </row>
    <row r="63" spans="1:12" ht="12.75">
      <c r="A63">
        <v>586</v>
      </c>
      <c r="B63" s="9">
        <v>41390</v>
      </c>
      <c r="D63">
        <v>3.1</v>
      </c>
      <c r="E63">
        <f t="shared" si="0"/>
        <v>0.9999999999999996</v>
      </c>
      <c r="F63">
        <f t="shared" si="1"/>
        <v>0.8800000000000001</v>
      </c>
      <c r="G63">
        <v>10.9</v>
      </c>
      <c r="H63">
        <v>-2.1</v>
      </c>
      <c r="I63">
        <v>9.6</v>
      </c>
      <c r="J63">
        <v>-2.5</v>
      </c>
      <c r="K63">
        <v>3.5</v>
      </c>
      <c r="L63">
        <v>12</v>
      </c>
    </row>
    <row r="64" spans="1:12" ht="12.75">
      <c r="A64">
        <v>586</v>
      </c>
      <c r="B64" s="9">
        <v>41391</v>
      </c>
      <c r="D64">
        <v>1.6</v>
      </c>
      <c r="E64">
        <f t="shared" si="0"/>
        <v>1.5</v>
      </c>
      <c r="F64">
        <f t="shared" si="1"/>
        <v>1.1</v>
      </c>
      <c r="G64">
        <v>10.9</v>
      </c>
      <c r="H64">
        <v>-3.3</v>
      </c>
      <c r="I64">
        <v>9.6</v>
      </c>
      <c r="J64">
        <v>-5.2</v>
      </c>
      <c r="K64">
        <v>2.2</v>
      </c>
      <c r="L64">
        <v>9</v>
      </c>
    </row>
    <row r="65" spans="1:12" ht="12.75">
      <c r="A65">
        <v>586</v>
      </c>
      <c r="B65" s="9">
        <v>41392</v>
      </c>
      <c r="D65">
        <v>0.2</v>
      </c>
      <c r="E65">
        <f t="shared" si="0"/>
        <v>1.4000000000000001</v>
      </c>
      <c r="F65">
        <f t="shared" si="1"/>
        <v>1.1800000000000002</v>
      </c>
      <c r="G65">
        <v>10.9</v>
      </c>
      <c r="H65">
        <v>-2.9</v>
      </c>
      <c r="I65">
        <v>11.4</v>
      </c>
      <c r="J65">
        <v>-5.5</v>
      </c>
      <c r="K65">
        <v>3.1</v>
      </c>
      <c r="L65">
        <v>3</v>
      </c>
    </row>
    <row r="66" spans="1:12" ht="12.75">
      <c r="A66" s="12">
        <v>586</v>
      </c>
      <c r="B66" s="13">
        <v>41393</v>
      </c>
      <c r="C66" s="12"/>
      <c r="D66" s="12">
        <v>0</v>
      </c>
      <c r="E66" s="12">
        <f t="shared" si="0"/>
        <v>0.2</v>
      </c>
      <c r="F66" s="12">
        <f t="shared" si="1"/>
        <v>1.08</v>
      </c>
      <c r="G66" s="12">
        <v>10.9</v>
      </c>
      <c r="H66" s="12">
        <v>-0.3</v>
      </c>
      <c r="I66" s="12">
        <v>13.6</v>
      </c>
      <c r="J66" s="12">
        <v>-4.5</v>
      </c>
      <c r="K66" s="12">
        <v>4.5</v>
      </c>
      <c r="L66" s="12">
        <v>0</v>
      </c>
    </row>
    <row r="67" spans="4:11" ht="12.75">
      <c r="D67" s="14" t="s">
        <v>50</v>
      </c>
      <c r="E67" s="30">
        <f>AVERAGE(E32:E66)</f>
        <v>0.32</v>
      </c>
      <c r="F67" s="30">
        <f>AVERAGE(F32:F66)</f>
        <v>0.29870967741935484</v>
      </c>
      <c r="G67">
        <f>G66-G31</f>
        <v>0.5999999999999996</v>
      </c>
      <c r="H67" t="s">
        <v>62</v>
      </c>
      <c r="J67" s="31" t="s">
        <v>63</v>
      </c>
      <c r="K67" s="30">
        <f>AVERAGE(K32:K66)</f>
        <v>0.2571428571428571</v>
      </c>
    </row>
    <row r="68" spans="4:6" ht="12.75">
      <c r="D68" s="14" t="s">
        <v>51</v>
      </c>
      <c r="E68" s="21">
        <f>MAX(E32:E66)</f>
        <v>1.5</v>
      </c>
      <c r="F68" s="21">
        <f>MAX(F32:F66)</f>
        <v>1.1800000000000002</v>
      </c>
    </row>
    <row r="69" spans="4:5" ht="12.75">
      <c r="D69" s="14" t="s">
        <v>37</v>
      </c>
      <c r="E69" s="14">
        <f>COUNT(E32:E66)</f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pane ySplit="6" topLeftCell="A44" activePane="bottomLeft" state="frozen"/>
      <selection pane="topLeft" activeCell="A1" sqref="A1"/>
      <selection pane="bottomLeft" activeCell="A68" sqref="A68:K70"/>
    </sheetView>
  </sheetViews>
  <sheetFormatPr defaultColWidth="9.140625" defaultRowHeight="12.75"/>
  <sheetData>
    <row r="1" ht="12.75">
      <c r="A1" t="s">
        <v>52</v>
      </c>
    </row>
    <row r="3" spans="5:6" ht="12.75">
      <c r="E3" s="14"/>
      <c r="F3" s="3" t="s">
        <v>57</v>
      </c>
    </row>
    <row r="4" spans="5:6" ht="12.75">
      <c r="E4" s="14"/>
      <c r="F4" s="3" t="s">
        <v>59</v>
      </c>
    </row>
    <row r="5" spans="5:6" ht="12.75">
      <c r="E5" s="14" t="s">
        <v>60</v>
      </c>
      <c r="F5" s="29" t="s">
        <v>60</v>
      </c>
    </row>
    <row r="6" spans="1:12" ht="12.75">
      <c r="A6" t="s">
        <v>22</v>
      </c>
      <c r="B6" t="s">
        <v>3</v>
      </c>
      <c r="C6" t="s">
        <v>53</v>
      </c>
      <c r="D6" t="s">
        <v>24</v>
      </c>
      <c r="E6" s="14" t="s">
        <v>61</v>
      </c>
      <c r="F6" s="6" t="s">
        <v>61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586</v>
      </c>
      <c r="B7" s="9">
        <v>40969</v>
      </c>
      <c r="D7">
        <v>10.7</v>
      </c>
      <c r="G7">
        <v>11.7</v>
      </c>
      <c r="H7">
        <v>-6.7</v>
      </c>
      <c r="I7">
        <v>0</v>
      </c>
      <c r="J7">
        <v>-14</v>
      </c>
      <c r="K7">
        <v>-7.1</v>
      </c>
      <c r="L7">
        <v>50</v>
      </c>
    </row>
    <row r="8" spans="1:12" ht="12.75">
      <c r="A8">
        <v>586</v>
      </c>
      <c r="B8" s="9">
        <v>40970</v>
      </c>
      <c r="D8">
        <v>10.9</v>
      </c>
      <c r="G8">
        <v>11.8</v>
      </c>
      <c r="H8">
        <v>-14.4</v>
      </c>
      <c r="I8">
        <v>-3.6</v>
      </c>
      <c r="J8">
        <v>-16.5</v>
      </c>
      <c r="K8">
        <v>-8.7</v>
      </c>
      <c r="L8">
        <v>54</v>
      </c>
    </row>
    <row r="9" spans="1:12" ht="12.75">
      <c r="A9">
        <v>586</v>
      </c>
      <c r="B9" s="9">
        <v>40971</v>
      </c>
      <c r="D9">
        <v>11.2</v>
      </c>
      <c r="G9">
        <v>12</v>
      </c>
      <c r="H9">
        <v>-14.6</v>
      </c>
      <c r="I9">
        <v>-6.1</v>
      </c>
      <c r="J9">
        <v>-15.5</v>
      </c>
      <c r="K9">
        <v>-11.7</v>
      </c>
      <c r="L9">
        <v>54</v>
      </c>
    </row>
    <row r="10" spans="1:12" ht="12.75">
      <c r="A10">
        <v>586</v>
      </c>
      <c r="B10" s="9">
        <v>40972</v>
      </c>
      <c r="D10">
        <v>11.2</v>
      </c>
      <c r="G10">
        <v>12.1</v>
      </c>
      <c r="H10">
        <v>-5.9</v>
      </c>
      <c r="I10">
        <v>-1.3</v>
      </c>
      <c r="J10">
        <v>-17.4</v>
      </c>
      <c r="K10">
        <v>-8</v>
      </c>
      <c r="L10">
        <v>52</v>
      </c>
    </row>
    <row r="11" spans="1:12" ht="12.75">
      <c r="A11">
        <v>586</v>
      </c>
      <c r="B11" s="9">
        <v>40973</v>
      </c>
      <c r="D11">
        <v>11.3</v>
      </c>
      <c r="G11">
        <v>12.1</v>
      </c>
      <c r="H11">
        <v>-9.5</v>
      </c>
      <c r="I11">
        <v>7.9</v>
      </c>
      <c r="J11">
        <v>-10.2</v>
      </c>
      <c r="K11">
        <v>-1.8</v>
      </c>
      <c r="L11">
        <v>51</v>
      </c>
    </row>
    <row r="12" spans="1:12" ht="12.75">
      <c r="A12">
        <v>586</v>
      </c>
      <c r="B12" s="9">
        <v>40974</v>
      </c>
      <c r="D12">
        <v>11.3</v>
      </c>
      <c r="G12">
        <v>12.1</v>
      </c>
      <c r="H12">
        <v>-6.8</v>
      </c>
      <c r="I12">
        <v>8.5</v>
      </c>
      <c r="J12">
        <v>-11.7</v>
      </c>
      <c r="K12">
        <v>-2.8</v>
      </c>
      <c r="L12">
        <v>49</v>
      </c>
    </row>
    <row r="13" spans="1:12" ht="12.75">
      <c r="A13">
        <v>586</v>
      </c>
      <c r="B13" s="9">
        <v>40975</v>
      </c>
      <c r="D13">
        <v>11.3</v>
      </c>
      <c r="G13">
        <v>12.1</v>
      </c>
      <c r="H13">
        <v>-0.4</v>
      </c>
      <c r="I13">
        <v>8.5</v>
      </c>
      <c r="J13">
        <v>-8.4</v>
      </c>
      <c r="K13">
        <v>0.6</v>
      </c>
      <c r="L13">
        <v>47</v>
      </c>
    </row>
    <row r="14" spans="1:12" ht="12.75">
      <c r="A14">
        <v>586</v>
      </c>
      <c r="B14" s="9">
        <v>40976</v>
      </c>
      <c r="D14">
        <v>11.3</v>
      </c>
      <c r="G14">
        <v>12.1</v>
      </c>
      <c r="H14">
        <v>-5.7</v>
      </c>
      <c r="I14">
        <v>0.3</v>
      </c>
      <c r="J14">
        <v>-10.6</v>
      </c>
      <c r="K14">
        <v>-4</v>
      </c>
      <c r="L14">
        <v>47</v>
      </c>
    </row>
    <row r="15" spans="1:12" ht="12.75">
      <c r="A15">
        <v>586</v>
      </c>
      <c r="B15" s="9">
        <v>40977</v>
      </c>
      <c r="D15">
        <v>11.3</v>
      </c>
      <c r="G15">
        <v>12.1</v>
      </c>
      <c r="H15">
        <v>-11.4</v>
      </c>
      <c r="I15">
        <v>4.2</v>
      </c>
      <c r="J15">
        <v>-11.6</v>
      </c>
      <c r="K15">
        <v>-4.3</v>
      </c>
      <c r="L15">
        <v>47</v>
      </c>
    </row>
    <row r="16" spans="1:12" ht="12.75">
      <c r="A16">
        <v>586</v>
      </c>
      <c r="B16" s="9">
        <v>40978</v>
      </c>
      <c r="D16">
        <v>11.3</v>
      </c>
      <c r="G16">
        <v>12.1</v>
      </c>
      <c r="H16">
        <v>-7.7</v>
      </c>
      <c r="I16">
        <v>8.9</v>
      </c>
      <c r="J16">
        <v>-13.8</v>
      </c>
      <c r="K16">
        <v>-3.2</v>
      </c>
      <c r="L16">
        <v>46</v>
      </c>
    </row>
    <row r="17" spans="1:12" ht="12.75">
      <c r="A17" s="22">
        <v>586</v>
      </c>
      <c r="B17" s="23">
        <v>40979</v>
      </c>
      <c r="C17" s="22"/>
      <c r="D17" s="22">
        <v>11.3</v>
      </c>
      <c r="E17" s="22"/>
      <c r="F17" s="22"/>
      <c r="G17" s="22">
        <v>12.1</v>
      </c>
      <c r="H17" s="22">
        <v>-6</v>
      </c>
      <c r="I17" s="22">
        <v>7.5</v>
      </c>
      <c r="J17" s="22">
        <v>-9.8</v>
      </c>
      <c r="K17" s="22">
        <v>-1.4</v>
      </c>
      <c r="L17" s="22">
        <v>45</v>
      </c>
    </row>
    <row r="18" spans="1:12" ht="12.75">
      <c r="A18">
        <v>586</v>
      </c>
      <c r="B18" s="9">
        <v>40980</v>
      </c>
      <c r="D18">
        <v>10.9</v>
      </c>
      <c r="E18" s="14">
        <f>D17-D18</f>
        <v>0.40000000000000036</v>
      </c>
      <c r="G18">
        <v>12.1</v>
      </c>
      <c r="H18">
        <v>-4.6</v>
      </c>
      <c r="I18">
        <v>7.2</v>
      </c>
      <c r="J18">
        <v>-7.8</v>
      </c>
      <c r="K18">
        <v>-0.8</v>
      </c>
      <c r="L18">
        <v>44</v>
      </c>
    </row>
    <row r="19" spans="1:12" ht="12.75">
      <c r="A19">
        <v>586</v>
      </c>
      <c r="B19" s="9">
        <v>40981</v>
      </c>
      <c r="D19">
        <v>10.8</v>
      </c>
      <c r="E19" s="14">
        <f aca="true" t="shared" si="0" ref="E19:E31">D18-D19</f>
        <v>0.09999999999999964</v>
      </c>
      <c r="G19">
        <v>12.1</v>
      </c>
      <c r="H19">
        <v>-3.2</v>
      </c>
      <c r="I19">
        <v>7.9</v>
      </c>
      <c r="J19">
        <v>-10.2</v>
      </c>
      <c r="K19">
        <v>-1.1</v>
      </c>
      <c r="L19">
        <v>43</v>
      </c>
    </row>
    <row r="20" spans="1:12" ht="12.75">
      <c r="A20">
        <v>586</v>
      </c>
      <c r="B20" s="9">
        <v>40982</v>
      </c>
      <c r="D20">
        <v>10.5</v>
      </c>
      <c r="E20" s="14">
        <f t="shared" si="0"/>
        <v>0.3000000000000007</v>
      </c>
      <c r="G20">
        <v>12.1</v>
      </c>
      <c r="H20">
        <v>-2.9</v>
      </c>
      <c r="I20">
        <v>9.2</v>
      </c>
      <c r="J20">
        <v>-5.8</v>
      </c>
      <c r="K20">
        <v>1.3</v>
      </c>
      <c r="L20">
        <v>41</v>
      </c>
    </row>
    <row r="21" spans="1:12" ht="12.75">
      <c r="A21">
        <v>586</v>
      </c>
      <c r="B21" s="9">
        <v>40983</v>
      </c>
      <c r="D21">
        <v>10.5</v>
      </c>
      <c r="E21" s="14">
        <f t="shared" si="0"/>
        <v>0</v>
      </c>
      <c r="G21">
        <v>12.1</v>
      </c>
      <c r="H21">
        <v>-6</v>
      </c>
      <c r="I21">
        <v>9.2</v>
      </c>
      <c r="J21">
        <v>-6.3</v>
      </c>
      <c r="K21">
        <v>0.3</v>
      </c>
      <c r="L21">
        <v>41</v>
      </c>
    </row>
    <row r="22" spans="1:12" ht="12.75">
      <c r="A22">
        <v>586</v>
      </c>
      <c r="B22" s="9">
        <v>40984</v>
      </c>
      <c r="D22">
        <v>10.5</v>
      </c>
      <c r="E22" s="14">
        <f t="shared" si="0"/>
        <v>0</v>
      </c>
      <c r="F22">
        <f>AVERAGE(E18:E22)</f>
        <v>0.16000000000000014</v>
      </c>
      <c r="G22">
        <v>12.1</v>
      </c>
      <c r="H22">
        <v>-3.7</v>
      </c>
      <c r="I22">
        <v>11</v>
      </c>
      <c r="J22">
        <v>-7.6</v>
      </c>
      <c r="K22">
        <v>0.8</v>
      </c>
      <c r="L22">
        <v>39</v>
      </c>
    </row>
    <row r="23" spans="1:12" ht="12.75">
      <c r="A23">
        <v>586</v>
      </c>
      <c r="B23" s="9">
        <v>40985</v>
      </c>
      <c r="D23">
        <v>10.5</v>
      </c>
      <c r="E23" s="14">
        <f t="shared" si="0"/>
        <v>0</v>
      </c>
      <c r="F23">
        <f>AVERAGE(E19:E23)</f>
        <v>0.08000000000000007</v>
      </c>
      <c r="G23">
        <v>12.1</v>
      </c>
      <c r="H23">
        <v>-0.7</v>
      </c>
      <c r="I23">
        <v>10.9</v>
      </c>
      <c r="J23">
        <v>-5.3</v>
      </c>
      <c r="K23">
        <v>2.2</v>
      </c>
      <c r="L23">
        <v>37</v>
      </c>
    </row>
    <row r="24" spans="1:12" ht="12.75">
      <c r="A24">
        <v>586</v>
      </c>
      <c r="B24" s="9">
        <v>40986</v>
      </c>
      <c r="D24">
        <v>10.5</v>
      </c>
      <c r="E24" s="14">
        <f t="shared" si="0"/>
        <v>0</v>
      </c>
      <c r="F24">
        <f>AVERAGE(E20:E24)</f>
        <v>0.060000000000000143</v>
      </c>
      <c r="G24">
        <v>12.1</v>
      </c>
      <c r="H24">
        <v>2.3</v>
      </c>
      <c r="I24">
        <v>9.4</v>
      </c>
      <c r="J24">
        <v>-1.7</v>
      </c>
      <c r="K24">
        <v>2.9</v>
      </c>
      <c r="L24">
        <v>34</v>
      </c>
    </row>
    <row r="25" spans="1:12" ht="12.75">
      <c r="A25">
        <v>586</v>
      </c>
      <c r="B25" s="9">
        <v>40987</v>
      </c>
      <c r="D25">
        <v>10.7</v>
      </c>
      <c r="E25" s="14">
        <f t="shared" si="0"/>
        <v>-0.1999999999999993</v>
      </c>
      <c r="F25">
        <f aca="true" t="shared" si="1" ref="F25:F31">AVERAGE(E21:E25)</f>
        <v>-0.039999999999999855</v>
      </c>
      <c r="G25">
        <v>12.1</v>
      </c>
      <c r="H25">
        <v>-9.7</v>
      </c>
      <c r="I25">
        <v>2.4</v>
      </c>
      <c r="J25">
        <v>-9.8</v>
      </c>
      <c r="K25">
        <v>-3.8</v>
      </c>
      <c r="L25">
        <v>40</v>
      </c>
    </row>
    <row r="26" spans="1:12" ht="12.75">
      <c r="A26">
        <v>586</v>
      </c>
      <c r="B26" s="9">
        <v>40988</v>
      </c>
      <c r="D26">
        <v>11</v>
      </c>
      <c r="E26" s="14">
        <f t="shared" si="0"/>
        <v>-0.3000000000000007</v>
      </c>
      <c r="F26">
        <f t="shared" si="1"/>
        <v>-0.1</v>
      </c>
      <c r="G26">
        <v>12.3</v>
      </c>
      <c r="H26">
        <v>-10.2</v>
      </c>
      <c r="I26">
        <v>-3.4</v>
      </c>
      <c r="J26">
        <v>-10.9</v>
      </c>
      <c r="K26">
        <v>-8.8</v>
      </c>
      <c r="L26">
        <v>41</v>
      </c>
    </row>
    <row r="27" spans="1:12" ht="12.75">
      <c r="A27">
        <v>586</v>
      </c>
      <c r="B27" s="9">
        <v>40989</v>
      </c>
      <c r="D27">
        <v>11</v>
      </c>
      <c r="E27" s="14">
        <f t="shared" si="0"/>
        <v>0</v>
      </c>
      <c r="F27">
        <f t="shared" si="1"/>
        <v>-0.1</v>
      </c>
      <c r="G27">
        <v>12.3</v>
      </c>
      <c r="H27">
        <v>-7.7</v>
      </c>
      <c r="I27">
        <v>0.5</v>
      </c>
      <c r="J27">
        <v>-12.4</v>
      </c>
      <c r="K27">
        <v>-7.1</v>
      </c>
      <c r="L27">
        <v>39</v>
      </c>
    </row>
    <row r="28" spans="1:12" ht="12.75">
      <c r="A28">
        <v>586</v>
      </c>
      <c r="B28" s="9">
        <v>40990</v>
      </c>
      <c r="D28">
        <v>11</v>
      </c>
      <c r="E28" s="14">
        <f t="shared" si="0"/>
        <v>0</v>
      </c>
      <c r="F28">
        <f t="shared" si="1"/>
        <v>-0.1</v>
      </c>
      <c r="G28">
        <v>12.3</v>
      </c>
      <c r="H28">
        <v>-7.8</v>
      </c>
      <c r="I28">
        <v>5.4</v>
      </c>
      <c r="J28">
        <v>-7.9</v>
      </c>
      <c r="K28">
        <v>-2</v>
      </c>
      <c r="L28">
        <v>38</v>
      </c>
    </row>
    <row r="29" spans="1:12" ht="12.75">
      <c r="A29">
        <v>586</v>
      </c>
      <c r="B29" s="9">
        <v>40991</v>
      </c>
      <c r="D29">
        <v>11</v>
      </c>
      <c r="E29" s="14">
        <f t="shared" si="0"/>
        <v>0</v>
      </c>
      <c r="F29">
        <f t="shared" si="1"/>
        <v>-0.1</v>
      </c>
      <c r="G29">
        <v>12.3</v>
      </c>
      <c r="H29">
        <v>-4.2</v>
      </c>
      <c r="I29">
        <v>12.3</v>
      </c>
      <c r="J29">
        <v>-9.5</v>
      </c>
      <c r="K29">
        <v>1.6</v>
      </c>
      <c r="L29">
        <v>36</v>
      </c>
    </row>
    <row r="30" spans="1:12" ht="12.75">
      <c r="A30">
        <v>586</v>
      </c>
      <c r="B30" s="9">
        <v>40992</v>
      </c>
      <c r="D30">
        <v>10.6</v>
      </c>
      <c r="E30" s="14">
        <f t="shared" si="0"/>
        <v>0.40000000000000036</v>
      </c>
      <c r="F30">
        <f t="shared" si="1"/>
        <v>0.019999999999999928</v>
      </c>
      <c r="G30">
        <v>12.3</v>
      </c>
      <c r="H30">
        <v>-2.8</v>
      </c>
      <c r="I30">
        <v>13.8</v>
      </c>
      <c r="J30">
        <v>-6.2</v>
      </c>
      <c r="K30">
        <v>2.8</v>
      </c>
      <c r="L30">
        <v>35</v>
      </c>
    </row>
    <row r="31" spans="1:12" ht="12.75">
      <c r="A31">
        <v>586</v>
      </c>
      <c r="B31" s="9">
        <v>40993</v>
      </c>
      <c r="D31">
        <v>10.5</v>
      </c>
      <c r="E31" s="14">
        <f t="shared" si="0"/>
        <v>0.09999999999999964</v>
      </c>
      <c r="F31">
        <f t="shared" si="1"/>
        <v>0.1</v>
      </c>
      <c r="G31">
        <v>12.3</v>
      </c>
      <c r="H31">
        <v>-1.1</v>
      </c>
      <c r="I31">
        <v>13.2</v>
      </c>
      <c r="J31">
        <v>-4.3</v>
      </c>
      <c r="K31">
        <v>3.7</v>
      </c>
      <c r="L31">
        <v>32</v>
      </c>
    </row>
    <row r="32" spans="1:12" ht="12.75">
      <c r="A32">
        <v>586</v>
      </c>
      <c r="B32" s="9">
        <v>40994</v>
      </c>
      <c r="D32">
        <v>10.2</v>
      </c>
      <c r="E32" s="14">
        <f aca="true" t="shared" si="2" ref="E32:E67">D31-D32</f>
        <v>0.3000000000000007</v>
      </c>
      <c r="F32">
        <f aca="true" t="shared" si="3" ref="F32:F67">AVERAGE(E28:E32)</f>
        <v>0.16000000000000014</v>
      </c>
      <c r="G32">
        <v>12.3</v>
      </c>
      <c r="H32">
        <v>5</v>
      </c>
      <c r="I32">
        <v>12.2</v>
      </c>
      <c r="J32">
        <v>-1.8</v>
      </c>
      <c r="K32">
        <v>6.1</v>
      </c>
      <c r="L32">
        <v>30</v>
      </c>
    </row>
    <row r="33" spans="1:12" ht="12.75">
      <c r="A33">
        <v>586</v>
      </c>
      <c r="B33" s="9">
        <v>40995</v>
      </c>
      <c r="D33">
        <v>9.6</v>
      </c>
      <c r="E33" s="14">
        <f t="shared" si="2"/>
        <v>0.5999999999999996</v>
      </c>
      <c r="F33">
        <f t="shared" si="3"/>
        <v>0.2800000000000001</v>
      </c>
      <c r="G33">
        <v>12.3</v>
      </c>
      <c r="H33">
        <v>-1.8</v>
      </c>
      <c r="I33">
        <v>8</v>
      </c>
      <c r="J33">
        <v>-2.1</v>
      </c>
      <c r="K33">
        <v>3.7</v>
      </c>
      <c r="L33">
        <v>29</v>
      </c>
    </row>
    <row r="34" spans="1:12" ht="12.75">
      <c r="A34">
        <v>586</v>
      </c>
      <c r="B34" s="9">
        <v>40996</v>
      </c>
      <c r="D34">
        <v>9.2</v>
      </c>
      <c r="E34" s="14">
        <f t="shared" si="2"/>
        <v>0.40000000000000036</v>
      </c>
      <c r="F34">
        <f t="shared" si="3"/>
        <v>0.36000000000000015</v>
      </c>
      <c r="G34">
        <v>12.3</v>
      </c>
      <c r="H34">
        <v>-1.9</v>
      </c>
      <c r="I34">
        <v>10.5</v>
      </c>
      <c r="J34">
        <v>-5.8</v>
      </c>
      <c r="K34">
        <v>2.1</v>
      </c>
      <c r="L34">
        <v>27</v>
      </c>
    </row>
    <row r="35" spans="1:12" ht="12.75">
      <c r="A35">
        <v>586</v>
      </c>
      <c r="B35" s="9">
        <v>40997</v>
      </c>
      <c r="D35">
        <v>8.7</v>
      </c>
      <c r="E35" s="14">
        <f t="shared" si="2"/>
        <v>0.5</v>
      </c>
      <c r="F35">
        <f t="shared" si="3"/>
        <v>0.38000000000000006</v>
      </c>
      <c r="G35">
        <v>12.3</v>
      </c>
      <c r="H35">
        <v>-1.9</v>
      </c>
      <c r="I35">
        <v>11</v>
      </c>
      <c r="J35">
        <v>-4.2</v>
      </c>
      <c r="K35">
        <v>2.7</v>
      </c>
      <c r="L35">
        <v>26</v>
      </c>
    </row>
    <row r="36" spans="1:12" ht="12.75">
      <c r="A36">
        <v>586</v>
      </c>
      <c r="B36" s="9">
        <v>40998</v>
      </c>
      <c r="D36">
        <v>8.2</v>
      </c>
      <c r="E36" s="14">
        <f t="shared" si="2"/>
        <v>0.5</v>
      </c>
      <c r="F36">
        <f t="shared" si="3"/>
        <v>0.46000000000000013</v>
      </c>
      <c r="G36">
        <v>12.3</v>
      </c>
      <c r="H36">
        <v>-1.6</v>
      </c>
      <c r="I36">
        <v>11.8</v>
      </c>
      <c r="J36">
        <v>-3.6</v>
      </c>
      <c r="K36">
        <v>3.1</v>
      </c>
      <c r="L36">
        <v>25</v>
      </c>
    </row>
    <row r="37" spans="1:12" ht="12.75">
      <c r="A37">
        <v>586</v>
      </c>
      <c r="B37" s="9">
        <v>40999</v>
      </c>
      <c r="D37">
        <v>7.6</v>
      </c>
      <c r="E37" s="14">
        <f t="shared" si="2"/>
        <v>0.5999999999999996</v>
      </c>
      <c r="F37">
        <f t="shared" si="3"/>
        <v>0.5199999999999999</v>
      </c>
      <c r="G37">
        <v>12.3</v>
      </c>
      <c r="H37">
        <v>-1.7</v>
      </c>
      <c r="I37">
        <v>13</v>
      </c>
      <c r="J37">
        <v>-4.4</v>
      </c>
      <c r="K37">
        <v>3.4</v>
      </c>
      <c r="L37">
        <v>23</v>
      </c>
    </row>
    <row r="38" spans="1:12" ht="12.75">
      <c r="A38">
        <v>586</v>
      </c>
      <c r="B38" s="9">
        <v>41000</v>
      </c>
      <c r="D38">
        <v>7.1</v>
      </c>
      <c r="E38" s="14">
        <f t="shared" si="2"/>
        <v>0.5</v>
      </c>
      <c r="F38">
        <f t="shared" si="3"/>
        <v>0.5</v>
      </c>
      <c r="G38">
        <v>12.3</v>
      </c>
      <c r="H38">
        <v>3.9</v>
      </c>
      <c r="I38">
        <v>14.7</v>
      </c>
      <c r="J38">
        <v>-2.6</v>
      </c>
      <c r="K38">
        <v>5.7</v>
      </c>
      <c r="L38">
        <v>20</v>
      </c>
    </row>
    <row r="39" spans="1:12" ht="12.75">
      <c r="A39">
        <v>586</v>
      </c>
      <c r="B39" s="9">
        <v>41001</v>
      </c>
      <c r="D39">
        <v>6.4</v>
      </c>
      <c r="E39" s="14">
        <f t="shared" si="2"/>
        <v>0.6999999999999993</v>
      </c>
      <c r="F39">
        <f t="shared" si="3"/>
        <v>0.5599999999999998</v>
      </c>
      <c r="G39">
        <v>12.3</v>
      </c>
      <c r="H39">
        <v>-2.4</v>
      </c>
      <c r="I39">
        <v>11.5</v>
      </c>
      <c r="J39">
        <v>-2.5</v>
      </c>
      <c r="K39">
        <v>4.3</v>
      </c>
      <c r="L39">
        <v>19</v>
      </c>
    </row>
    <row r="40" spans="1:12" ht="12.75">
      <c r="A40">
        <v>586</v>
      </c>
      <c r="B40" s="9">
        <v>41002</v>
      </c>
      <c r="D40">
        <v>6.5</v>
      </c>
      <c r="E40" s="14">
        <f t="shared" si="2"/>
        <v>-0.09999999999999964</v>
      </c>
      <c r="F40">
        <f t="shared" si="3"/>
        <v>0.43999999999999984</v>
      </c>
      <c r="G40">
        <v>12.4</v>
      </c>
      <c r="H40">
        <v>-3.3</v>
      </c>
      <c r="I40">
        <v>0.5</v>
      </c>
      <c r="J40">
        <v>-4.7</v>
      </c>
      <c r="K40">
        <v>-3.2</v>
      </c>
      <c r="L40">
        <v>21</v>
      </c>
    </row>
    <row r="41" spans="1:12" ht="12.75">
      <c r="A41">
        <v>586</v>
      </c>
      <c r="B41" s="9">
        <v>41003</v>
      </c>
      <c r="D41">
        <v>6.5</v>
      </c>
      <c r="E41" s="14">
        <f t="shared" si="2"/>
        <v>0</v>
      </c>
      <c r="F41">
        <f t="shared" si="3"/>
        <v>0.33999999999999986</v>
      </c>
      <c r="G41">
        <v>12.4</v>
      </c>
      <c r="H41">
        <v>-6.9</v>
      </c>
      <c r="I41">
        <v>6.8</v>
      </c>
      <c r="J41">
        <v>-6.9</v>
      </c>
      <c r="K41">
        <v>-1.1</v>
      </c>
      <c r="L41">
        <v>20</v>
      </c>
    </row>
    <row r="42" spans="1:12" ht="12.75">
      <c r="A42">
        <v>586</v>
      </c>
      <c r="B42" s="9">
        <v>41004</v>
      </c>
      <c r="D42">
        <v>6.3</v>
      </c>
      <c r="E42" s="14">
        <f t="shared" si="2"/>
        <v>0.20000000000000018</v>
      </c>
      <c r="F42">
        <f t="shared" si="3"/>
        <v>0.25999999999999995</v>
      </c>
      <c r="G42">
        <v>12.4</v>
      </c>
      <c r="H42">
        <v>-1.3</v>
      </c>
      <c r="I42">
        <v>10.5</v>
      </c>
      <c r="J42">
        <v>-7.2</v>
      </c>
      <c r="K42">
        <v>2.2</v>
      </c>
      <c r="L42">
        <v>18</v>
      </c>
    </row>
    <row r="43" spans="1:12" ht="12.75">
      <c r="A43">
        <v>586</v>
      </c>
      <c r="B43" s="9">
        <v>41005</v>
      </c>
      <c r="D43">
        <v>6</v>
      </c>
      <c r="E43" s="14">
        <f t="shared" si="2"/>
        <v>0.2999999999999998</v>
      </c>
      <c r="F43">
        <f t="shared" si="3"/>
        <v>0.21999999999999992</v>
      </c>
      <c r="G43">
        <v>12.4</v>
      </c>
      <c r="H43">
        <v>3.9</v>
      </c>
      <c r="I43">
        <v>10.2</v>
      </c>
      <c r="J43">
        <v>-2.8</v>
      </c>
      <c r="K43">
        <v>3.8</v>
      </c>
      <c r="L43">
        <v>16</v>
      </c>
    </row>
    <row r="44" spans="1:12" ht="12.75">
      <c r="A44">
        <v>586</v>
      </c>
      <c r="B44" s="9">
        <v>41006</v>
      </c>
      <c r="D44">
        <v>5.2</v>
      </c>
      <c r="E44" s="14">
        <f t="shared" si="2"/>
        <v>0.7999999999999998</v>
      </c>
      <c r="F44">
        <f t="shared" si="3"/>
        <v>0.24000000000000005</v>
      </c>
      <c r="G44">
        <v>12.4</v>
      </c>
      <c r="H44">
        <v>-8.5</v>
      </c>
      <c r="I44">
        <v>7</v>
      </c>
      <c r="J44">
        <v>-9</v>
      </c>
      <c r="K44">
        <v>1.5</v>
      </c>
      <c r="L44">
        <v>17</v>
      </c>
    </row>
    <row r="45" spans="1:12" ht="12.75">
      <c r="A45">
        <v>586</v>
      </c>
      <c r="B45" s="9">
        <v>41007</v>
      </c>
      <c r="D45">
        <v>4.8</v>
      </c>
      <c r="E45" s="14">
        <f t="shared" si="2"/>
        <v>0.40000000000000036</v>
      </c>
      <c r="F45">
        <f t="shared" si="3"/>
        <v>0.34</v>
      </c>
      <c r="G45">
        <v>12.4</v>
      </c>
      <c r="H45">
        <v>-2.8</v>
      </c>
      <c r="I45">
        <v>10.7</v>
      </c>
      <c r="J45">
        <v>-8.4</v>
      </c>
      <c r="K45">
        <v>1.2</v>
      </c>
      <c r="L45">
        <v>14</v>
      </c>
    </row>
    <row r="46" spans="1:12" ht="12.75">
      <c r="A46">
        <v>586</v>
      </c>
      <c r="B46" s="9">
        <v>41008</v>
      </c>
      <c r="D46">
        <v>4.5</v>
      </c>
      <c r="E46" s="14">
        <f t="shared" si="2"/>
        <v>0.2999999999999998</v>
      </c>
      <c r="F46">
        <f t="shared" si="3"/>
        <v>0.4</v>
      </c>
      <c r="G46">
        <v>12.5</v>
      </c>
      <c r="H46">
        <v>-1.3</v>
      </c>
      <c r="I46">
        <v>11.6</v>
      </c>
      <c r="J46">
        <v>-4.7</v>
      </c>
      <c r="K46">
        <v>2.9</v>
      </c>
      <c r="L46">
        <v>13</v>
      </c>
    </row>
    <row r="47" spans="1:12" ht="12.75">
      <c r="A47">
        <v>586</v>
      </c>
      <c r="B47" s="9">
        <v>41009</v>
      </c>
      <c r="D47">
        <v>3.8</v>
      </c>
      <c r="E47" s="14">
        <f t="shared" si="2"/>
        <v>0.7000000000000002</v>
      </c>
      <c r="F47">
        <f t="shared" si="3"/>
        <v>0.5</v>
      </c>
      <c r="G47">
        <v>12.5</v>
      </c>
      <c r="H47">
        <v>-0.7</v>
      </c>
      <c r="I47">
        <v>13.8</v>
      </c>
      <c r="J47">
        <v>-3</v>
      </c>
      <c r="K47">
        <v>4.6</v>
      </c>
      <c r="L47">
        <v>10</v>
      </c>
    </row>
    <row r="48" spans="1:12" ht="12.75">
      <c r="A48">
        <v>586</v>
      </c>
      <c r="B48" s="9">
        <v>41010</v>
      </c>
      <c r="D48">
        <v>3.4</v>
      </c>
      <c r="E48" s="14">
        <f t="shared" si="2"/>
        <v>0.3999999999999999</v>
      </c>
      <c r="F48">
        <f t="shared" si="3"/>
        <v>0.52</v>
      </c>
      <c r="G48">
        <v>12.6</v>
      </c>
      <c r="H48">
        <v>4.4</v>
      </c>
      <c r="I48">
        <v>14.3</v>
      </c>
      <c r="J48">
        <v>-2.7</v>
      </c>
      <c r="K48">
        <v>6.2</v>
      </c>
      <c r="L48">
        <v>9</v>
      </c>
    </row>
    <row r="49" spans="1:12" ht="12.75">
      <c r="A49">
        <v>586</v>
      </c>
      <c r="B49" s="9">
        <v>41011</v>
      </c>
      <c r="D49">
        <v>2.4</v>
      </c>
      <c r="E49" s="14">
        <f t="shared" si="2"/>
        <v>1</v>
      </c>
      <c r="F49">
        <f t="shared" si="3"/>
        <v>0.56</v>
      </c>
      <c r="G49">
        <v>12.6</v>
      </c>
      <c r="H49">
        <v>0.9</v>
      </c>
      <c r="I49">
        <v>12.7</v>
      </c>
      <c r="J49">
        <v>0.6</v>
      </c>
      <c r="K49">
        <v>6.3</v>
      </c>
      <c r="L49">
        <v>8</v>
      </c>
    </row>
    <row r="50" spans="1:12" ht="12.75">
      <c r="A50">
        <v>586</v>
      </c>
      <c r="B50" s="9">
        <v>41012</v>
      </c>
      <c r="D50">
        <v>2.1</v>
      </c>
      <c r="E50" s="14">
        <f t="shared" si="2"/>
        <v>0.2999999999999998</v>
      </c>
      <c r="F50">
        <f t="shared" si="3"/>
        <v>0.5399999999999999</v>
      </c>
      <c r="G50">
        <v>12.6</v>
      </c>
      <c r="H50">
        <v>-6.5</v>
      </c>
      <c r="I50">
        <v>3.4</v>
      </c>
      <c r="J50">
        <v>-6.6</v>
      </c>
      <c r="K50">
        <v>-1</v>
      </c>
      <c r="L50">
        <v>8</v>
      </c>
    </row>
    <row r="51" spans="1:12" ht="12.75">
      <c r="A51">
        <v>586</v>
      </c>
      <c r="B51" s="9">
        <v>41013</v>
      </c>
      <c r="D51">
        <v>2.7</v>
      </c>
      <c r="E51" s="14">
        <f t="shared" si="2"/>
        <v>-0.6000000000000001</v>
      </c>
      <c r="F51">
        <f t="shared" si="3"/>
        <v>0.36</v>
      </c>
      <c r="G51">
        <v>12.7</v>
      </c>
      <c r="H51">
        <v>-3.9</v>
      </c>
      <c r="I51">
        <v>1.9</v>
      </c>
      <c r="J51">
        <v>-9.1</v>
      </c>
      <c r="K51">
        <v>-3.3</v>
      </c>
      <c r="L51">
        <v>7</v>
      </c>
    </row>
    <row r="52" spans="1:12" ht="12.75">
      <c r="A52">
        <v>586</v>
      </c>
      <c r="B52" s="9">
        <v>41014</v>
      </c>
      <c r="D52">
        <v>3.5</v>
      </c>
      <c r="E52" s="14">
        <f t="shared" si="2"/>
        <v>-0.7999999999999998</v>
      </c>
      <c r="F52">
        <f t="shared" si="3"/>
        <v>0.05999999999999996</v>
      </c>
      <c r="G52">
        <v>13.2</v>
      </c>
      <c r="H52">
        <v>-7</v>
      </c>
      <c r="I52">
        <v>-1.2</v>
      </c>
      <c r="J52">
        <v>-7.9</v>
      </c>
      <c r="K52">
        <v>-4.7</v>
      </c>
      <c r="L52">
        <v>-99.9</v>
      </c>
    </row>
    <row r="53" spans="1:12" ht="12.75">
      <c r="A53">
        <v>586</v>
      </c>
      <c r="B53" s="9">
        <v>41015</v>
      </c>
      <c r="D53">
        <v>3.8</v>
      </c>
      <c r="E53" s="14">
        <f t="shared" si="2"/>
        <v>-0.2999999999999998</v>
      </c>
      <c r="F53">
        <f t="shared" si="3"/>
        <v>-0.07999999999999999</v>
      </c>
      <c r="G53">
        <v>13.4</v>
      </c>
      <c r="H53">
        <v>-6.4</v>
      </c>
      <c r="I53">
        <v>4.3</v>
      </c>
      <c r="J53">
        <v>-7.4</v>
      </c>
      <c r="K53">
        <v>-3.8</v>
      </c>
      <c r="L53">
        <v>13</v>
      </c>
    </row>
    <row r="54" spans="1:12" ht="12.75">
      <c r="A54">
        <v>586</v>
      </c>
      <c r="B54" s="9">
        <v>41016</v>
      </c>
      <c r="D54">
        <v>3.4</v>
      </c>
      <c r="E54" s="14">
        <f t="shared" si="2"/>
        <v>0.3999999999999999</v>
      </c>
      <c r="F54">
        <f t="shared" si="3"/>
        <v>-0.2</v>
      </c>
      <c r="G54">
        <v>13.4</v>
      </c>
      <c r="H54">
        <v>-8.4</v>
      </c>
      <c r="I54">
        <v>6.7</v>
      </c>
      <c r="J54">
        <v>-8.4</v>
      </c>
      <c r="K54">
        <v>-2.2</v>
      </c>
      <c r="L54">
        <v>12</v>
      </c>
    </row>
    <row r="55" spans="1:12" ht="12.75">
      <c r="A55">
        <v>586</v>
      </c>
      <c r="B55" s="9">
        <v>41017</v>
      </c>
      <c r="D55">
        <v>3.2</v>
      </c>
      <c r="E55" s="14">
        <f t="shared" si="2"/>
        <v>0.19999999999999973</v>
      </c>
      <c r="F55">
        <f t="shared" si="3"/>
        <v>-0.22000000000000003</v>
      </c>
      <c r="G55">
        <v>13.4</v>
      </c>
      <c r="H55">
        <v>-4.1</v>
      </c>
      <c r="I55">
        <v>10</v>
      </c>
      <c r="J55">
        <v>-9.4</v>
      </c>
      <c r="K55">
        <v>0.4</v>
      </c>
      <c r="L55">
        <v>10</v>
      </c>
    </row>
    <row r="56" spans="1:12" ht="12.75">
      <c r="A56">
        <v>586</v>
      </c>
      <c r="B56" s="9">
        <v>41018</v>
      </c>
      <c r="D56">
        <v>3.1</v>
      </c>
      <c r="E56" s="14">
        <f t="shared" si="2"/>
        <v>0.10000000000000009</v>
      </c>
      <c r="F56">
        <f t="shared" si="3"/>
        <v>-0.07999999999999999</v>
      </c>
      <c r="G56">
        <v>13.5</v>
      </c>
      <c r="H56">
        <v>2.5</v>
      </c>
      <c r="I56">
        <v>11</v>
      </c>
      <c r="J56">
        <v>-5.6</v>
      </c>
      <c r="K56">
        <v>3.7</v>
      </c>
      <c r="L56">
        <v>8</v>
      </c>
    </row>
    <row r="57" spans="1:12" ht="12.75">
      <c r="A57">
        <v>586</v>
      </c>
      <c r="B57" s="9">
        <v>41019</v>
      </c>
      <c r="D57">
        <v>2.9</v>
      </c>
      <c r="E57" s="14">
        <f t="shared" si="2"/>
        <v>0.20000000000000018</v>
      </c>
      <c r="F57">
        <f t="shared" si="3"/>
        <v>0.12000000000000002</v>
      </c>
      <c r="G57">
        <v>13.6</v>
      </c>
      <c r="H57">
        <v>1.5</v>
      </c>
      <c r="I57">
        <v>9.5</v>
      </c>
      <c r="J57">
        <v>-0.2</v>
      </c>
      <c r="K57">
        <v>3.1</v>
      </c>
      <c r="L57">
        <v>9</v>
      </c>
    </row>
    <row r="58" spans="1:12" ht="12.75">
      <c r="A58">
        <v>586</v>
      </c>
      <c r="B58" s="9">
        <v>41020</v>
      </c>
      <c r="D58">
        <v>2.7</v>
      </c>
      <c r="E58" s="14">
        <f t="shared" si="2"/>
        <v>0.19999999999999973</v>
      </c>
      <c r="F58">
        <f t="shared" si="3"/>
        <v>0.21999999999999992</v>
      </c>
      <c r="G58">
        <v>13.6</v>
      </c>
      <c r="H58">
        <v>4.7</v>
      </c>
      <c r="I58">
        <v>15.5</v>
      </c>
      <c r="J58">
        <v>-1.1</v>
      </c>
      <c r="K58">
        <v>5.6</v>
      </c>
      <c r="L58">
        <v>-99.9</v>
      </c>
    </row>
    <row r="59" spans="1:12" ht="12.75">
      <c r="A59">
        <v>586</v>
      </c>
      <c r="B59" s="9">
        <v>41021</v>
      </c>
      <c r="D59">
        <v>2.4</v>
      </c>
      <c r="E59" s="14">
        <f t="shared" si="2"/>
        <v>0.30000000000000027</v>
      </c>
      <c r="F59">
        <f t="shared" si="3"/>
        <v>0.2</v>
      </c>
      <c r="G59">
        <v>13.6</v>
      </c>
      <c r="H59">
        <v>-2.1</v>
      </c>
      <c r="I59">
        <v>17.4</v>
      </c>
      <c r="J59">
        <v>-2.3</v>
      </c>
      <c r="K59">
        <v>7.3</v>
      </c>
      <c r="L59">
        <v>-99.9</v>
      </c>
    </row>
    <row r="60" spans="1:12" ht="12.75">
      <c r="A60">
        <v>586</v>
      </c>
      <c r="B60" s="9">
        <v>41022</v>
      </c>
      <c r="D60">
        <v>2</v>
      </c>
      <c r="E60" s="14">
        <f t="shared" si="2"/>
        <v>0.3999999999999999</v>
      </c>
      <c r="F60">
        <f t="shared" si="3"/>
        <v>0.24000000000000005</v>
      </c>
      <c r="G60">
        <v>13.6</v>
      </c>
      <c r="H60">
        <v>-1.3</v>
      </c>
      <c r="I60">
        <v>18.4</v>
      </c>
      <c r="J60">
        <v>-3.6</v>
      </c>
      <c r="K60">
        <v>6.2</v>
      </c>
      <c r="L60">
        <v>-99.9</v>
      </c>
    </row>
    <row r="61" spans="1:12" ht="12.75">
      <c r="A61">
        <v>586</v>
      </c>
      <c r="B61" s="9">
        <v>41023</v>
      </c>
      <c r="D61">
        <v>1.9</v>
      </c>
      <c r="E61" s="14">
        <f t="shared" si="2"/>
        <v>0.10000000000000009</v>
      </c>
      <c r="F61">
        <f t="shared" si="3"/>
        <v>0.24000000000000005</v>
      </c>
      <c r="G61">
        <v>13.7</v>
      </c>
      <c r="H61">
        <v>-0.5</v>
      </c>
      <c r="I61">
        <v>19.7</v>
      </c>
      <c r="J61">
        <v>-2</v>
      </c>
      <c r="K61">
        <v>6.7</v>
      </c>
      <c r="L61">
        <v>-99.9</v>
      </c>
    </row>
    <row r="62" spans="1:12" ht="12.75">
      <c r="A62">
        <v>586</v>
      </c>
      <c r="B62" s="9">
        <v>41024</v>
      </c>
      <c r="D62">
        <v>1.5</v>
      </c>
      <c r="E62" s="14">
        <f t="shared" si="2"/>
        <v>0.3999999999999999</v>
      </c>
      <c r="F62">
        <f t="shared" si="3"/>
        <v>0.27999999999999997</v>
      </c>
      <c r="G62">
        <v>13.8</v>
      </c>
      <c r="H62">
        <v>1.1</v>
      </c>
      <c r="I62">
        <v>18</v>
      </c>
      <c r="J62">
        <v>-1.9</v>
      </c>
      <c r="K62">
        <v>7.4</v>
      </c>
      <c r="L62">
        <v>-99.9</v>
      </c>
    </row>
    <row r="63" spans="1:12" ht="12.75">
      <c r="A63">
        <v>586</v>
      </c>
      <c r="B63" s="9">
        <v>41025</v>
      </c>
      <c r="D63">
        <v>1.2</v>
      </c>
      <c r="E63" s="14">
        <f t="shared" si="2"/>
        <v>0.30000000000000004</v>
      </c>
      <c r="F63">
        <f t="shared" si="3"/>
        <v>0.30000000000000004</v>
      </c>
      <c r="G63">
        <v>14</v>
      </c>
      <c r="H63">
        <v>2</v>
      </c>
      <c r="I63">
        <v>14.8</v>
      </c>
      <c r="J63">
        <v>-0.4</v>
      </c>
      <c r="K63">
        <v>5.2</v>
      </c>
      <c r="L63">
        <v>-99.9</v>
      </c>
    </row>
    <row r="64" spans="1:12" ht="12.75">
      <c r="A64">
        <v>586</v>
      </c>
      <c r="B64" s="9">
        <v>41026</v>
      </c>
      <c r="D64">
        <v>0.8</v>
      </c>
      <c r="E64" s="14">
        <f t="shared" si="2"/>
        <v>0.3999999999999999</v>
      </c>
      <c r="F64">
        <f t="shared" si="3"/>
        <v>0.31999999999999995</v>
      </c>
      <c r="G64">
        <v>14.5</v>
      </c>
      <c r="H64">
        <v>-0.5</v>
      </c>
      <c r="I64">
        <v>15.9</v>
      </c>
      <c r="J64">
        <v>-0.9</v>
      </c>
      <c r="K64">
        <v>4.9</v>
      </c>
      <c r="L64">
        <v>-99.9</v>
      </c>
    </row>
    <row r="65" spans="1:12" ht="12.75">
      <c r="A65">
        <v>586</v>
      </c>
      <c r="B65" s="9">
        <v>41027</v>
      </c>
      <c r="D65">
        <v>0.5</v>
      </c>
      <c r="E65" s="14">
        <f t="shared" si="2"/>
        <v>0.30000000000000004</v>
      </c>
      <c r="F65">
        <f t="shared" si="3"/>
        <v>0.3</v>
      </c>
      <c r="G65">
        <v>14.7</v>
      </c>
      <c r="H65">
        <v>-3.9</v>
      </c>
      <c r="I65">
        <v>9.1</v>
      </c>
      <c r="J65">
        <v>-3.9</v>
      </c>
      <c r="K65">
        <v>1.7</v>
      </c>
      <c r="L65">
        <v>-99.9</v>
      </c>
    </row>
    <row r="66" spans="1:12" ht="12.75">
      <c r="A66">
        <v>586</v>
      </c>
      <c r="B66" s="9">
        <v>41028</v>
      </c>
      <c r="D66">
        <v>0.2</v>
      </c>
      <c r="E66" s="14">
        <f t="shared" si="2"/>
        <v>0.3</v>
      </c>
      <c r="F66">
        <f t="shared" si="3"/>
        <v>0.33999999999999997</v>
      </c>
      <c r="G66">
        <v>14.8</v>
      </c>
      <c r="H66">
        <v>-4.3</v>
      </c>
      <c r="I66">
        <v>11.1</v>
      </c>
      <c r="J66">
        <v>-4.5</v>
      </c>
      <c r="K66">
        <v>1.9</v>
      </c>
      <c r="L66">
        <v>-99.9</v>
      </c>
    </row>
    <row r="67" spans="1:12" s="12" customFormat="1" ht="12.75">
      <c r="A67" s="12">
        <v>586</v>
      </c>
      <c r="B67" s="13">
        <v>41029</v>
      </c>
      <c r="D67" s="12">
        <v>0</v>
      </c>
      <c r="E67" s="33">
        <f t="shared" si="2"/>
        <v>0.2</v>
      </c>
      <c r="F67" s="12">
        <f t="shared" si="3"/>
        <v>0.3</v>
      </c>
      <c r="G67" s="12">
        <v>14.8</v>
      </c>
      <c r="H67" s="12">
        <v>-3.7</v>
      </c>
      <c r="I67" s="12">
        <v>13.3</v>
      </c>
      <c r="J67" s="12">
        <v>-5.1</v>
      </c>
      <c r="K67" s="12">
        <v>3</v>
      </c>
      <c r="L67" s="12">
        <v>-99.9</v>
      </c>
    </row>
    <row r="68" spans="4:11" ht="12.75">
      <c r="D68" s="14" t="s">
        <v>50</v>
      </c>
      <c r="E68" s="30">
        <f>AVERAGE(E18:E67)</f>
        <v>0.226</v>
      </c>
      <c r="F68" s="18">
        <f>AVERAGE(F22:F67)</f>
        <v>0.22304347826086965</v>
      </c>
      <c r="G68">
        <f>G67-G17</f>
        <v>2.700000000000001</v>
      </c>
      <c r="H68" t="s">
        <v>62</v>
      </c>
      <c r="J68" s="31" t="s">
        <v>63</v>
      </c>
      <c r="K68" s="17">
        <f>AVERAGE(K18:K67)</f>
        <v>1.7920000000000005</v>
      </c>
    </row>
    <row r="69" spans="4:6" ht="12.75">
      <c r="D69" s="14" t="s">
        <v>51</v>
      </c>
      <c r="E69" s="21">
        <f>MAX(E18:E67)</f>
        <v>1</v>
      </c>
      <c r="F69" s="32">
        <f>MAX(F22:F67)</f>
        <v>0.56</v>
      </c>
    </row>
    <row r="70" spans="4:5" ht="12.75">
      <c r="D70" s="14" t="s">
        <v>37</v>
      </c>
      <c r="E70" s="14">
        <f>COUNT(E18:E67)</f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pane ySplit="5" topLeftCell="A51" activePane="bottomLeft" state="frozen"/>
      <selection pane="topLeft" activeCell="A1" sqref="A1"/>
      <selection pane="bottomLeft" activeCell="F79" sqref="F79"/>
    </sheetView>
  </sheetViews>
  <sheetFormatPr defaultColWidth="6.57421875" defaultRowHeight="12.75"/>
  <cols>
    <col min="1" max="1" width="6.57421875" style="0" customWidth="1"/>
    <col min="2" max="2" width="10.140625" style="0" bestFit="1" customWidth="1"/>
    <col min="3" max="3" width="6.57421875" style="0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49</v>
      </c>
    </row>
    <row r="2" spans="5:6" ht="12.75">
      <c r="E2" s="14"/>
      <c r="F2" s="3" t="s">
        <v>57</v>
      </c>
    </row>
    <row r="3" spans="5:6" ht="12.75">
      <c r="E3" s="14"/>
      <c r="F3" s="3" t="s">
        <v>59</v>
      </c>
    </row>
    <row r="4" spans="1:12" ht="12.75">
      <c r="A4" t="s">
        <v>22</v>
      </c>
      <c r="B4" t="s">
        <v>3</v>
      </c>
      <c r="C4" t="s">
        <v>23</v>
      </c>
      <c r="D4" t="s">
        <v>24</v>
      </c>
      <c r="E4" s="14" t="s">
        <v>60</v>
      </c>
      <c r="F4" s="29" t="s">
        <v>60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</row>
    <row r="5" spans="1:12" ht="12.75">
      <c r="A5">
        <v>586</v>
      </c>
      <c r="B5" s="9">
        <v>40622</v>
      </c>
      <c r="D5">
        <v>12.9</v>
      </c>
      <c r="E5" s="14" t="s">
        <v>61</v>
      </c>
      <c r="F5" s="6" t="s">
        <v>61</v>
      </c>
      <c r="G5">
        <v>12.1</v>
      </c>
      <c r="H5">
        <v>-0.1</v>
      </c>
      <c r="I5">
        <v>8.1</v>
      </c>
      <c r="J5">
        <v>-0.3</v>
      </c>
      <c r="K5">
        <v>3.1</v>
      </c>
      <c r="L5">
        <v>39</v>
      </c>
    </row>
    <row r="6" spans="1:12" ht="12.75">
      <c r="A6">
        <v>586</v>
      </c>
      <c r="B6" s="9">
        <v>40623</v>
      </c>
      <c r="D6">
        <v>12.9</v>
      </c>
      <c r="G6">
        <v>12.1</v>
      </c>
      <c r="H6">
        <v>3.1</v>
      </c>
      <c r="I6">
        <v>6.7</v>
      </c>
      <c r="J6">
        <v>-3.7</v>
      </c>
      <c r="K6">
        <v>1.7</v>
      </c>
      <c r="L6">
        <v>38</v>
      </c>
    </row>
    <row r="7" spans="1:12" ht="12.75">
      <c r="A7">
        <v>586</v>
      </c>
      <c r="B7" s="9">
        <v>40624</v>
      </c>
      <c r="D7">
        <v>13</v>
      </c>
      <c r="G7">
        <v>12.2</v>
      </c>
      <c r="H7">
        <v>-4.9</v>
      </c>
      <c r="I7">
        <v>5.1</v>
      </c>
      <c r="J7">
        <v>-4.9</v>
      </c>
      <c r="K7">
        <v>1.5</v>
      </c>
      <c r="L7">
        <v>-99.9</v>
      </c>
    </row>
    <row r="8" spans="1:12" ht="12.75">
      <c r="A8">
        <v>586</v>
      </c>
      <c r="B8" s="9">
        <v>40625</v>
      </c>
      <c r="D8">
        <v>13.2</v>
      </c>
      <c r="G8">
        <v>12.3</v>
      </c>
      <c r="H8">
        <v>-11.5</v>
      </c>
      <c r="I8">
        <v>-0.4</v>
      </c>
      <c r="J8">
        <v>-11.5</v>
      </c>
      <c r="K8">
        <v>-5.6</v>
      </c>
      <c r="L8">
        <v>40</v>
      </c>
    </row>
    <row r="9" spans="1:12" ht="12.75">
      <c r="A9">
        <v>586</v>
      </c>
      <c r="B9" s="9">
        <v>40626</v>
      </c>
      <c r="D9">
        <v>13.3</v>
      </c>
      <c r="G9">
        <v>12.3</v>
      </c>
      <c r="H9">
        <v>-2</v>
      </c>
      <c r="I9">
        <v>6</v>
      </c>
      <c r="J9">
        <v>-16.7</v>
      </c>
      <c r="K9">
        <v>-4.1</v>
      </c>
      <c r="L9">
        <v>39</v>
      </c>
    </row>
    <row r="10" spans="1:12" ht="12.75">
      <c r="A10">
        <v>586</v>
      </c>
      <c r="B10" s="9">
        <v>40627</v>
      </c>
      <c r="D10">
        <v>13.3</v>
      </c>
      <c r="G10">
        <v>12.3</v>
      </c>
      <c r="H10">
        <v>-4</v>
      </c>
      <c r="I10">
        <v>1</v>
      </c>
      <c r="J10">
        <v>-4.9</v>
      </c>
      <c r="K10">
        <v>-2.3</v>
      </c>
      <c r="L10">
        <v>40</v>
      </c>
    </row>
    <row r="11" spans="1:12" ht="12.75">
      <c r="A11">
        <v>586</v>
      </c>
      <c r="B11" s="9">
        <v>40628</v>
      </c>
      <c r="D11">
        <v>13.3</v>
      </c>
      <c r="G11">
        <v>12.4</v>
      </c>
      <c r="H11">
        <v>-6.2</v>
      </c>
      <c r="I11">
        <v>-0.6</v>
      </c>
      <c r="J11">
        <v>-6.2</v>
      </c>
      <c r="K11">
        <v>-3</v>
      </c>
      <c r="L11">
        <v>41</v>
      </c>
    </row>
    <row r="12" spans="1:12" ht="12.75">
      <c r="A12">
        <v>586</v>
      </c>
      <c r="B12" s="9">
        <v>40629</v>
      </c>
      <c r="D12">
        <v>13.4</v>
      </c>
      <c r="G12">
        <v>12.6</v>
      </c>
      <c r="H12">
        <v>-3.4</v>
      </c>
      <c r="I12">
        <v>5</v>
      </c>
      <c r="J12">
        <v>-15.7</v>
      </c>
      <c r="K12">
        <v>-4.2</v>
      </c>
      <c r="L12">
        <v>42</v>
      </c>
    </row>
    <row r="13" spans="1:12" ht="12.75">
      <c r="A13">
        <v>586</v>
      </c>
      <c r="B13" s="9">
        <v>40630</v>
      </c>
      <c r="D13">
        <v>13.6</v>
      </c>
      <c r="G13">
        <v>12.7</v>
      </c>
      <c r="H13">
        <v>-3</v>
      </c>
      <c r="I13">
        <v>2.8</v>
      </c>
      <c r="J13">
        <v>-4.9</v>
      </c>
      <c r="K13">
        <v>-1.9</v>
      </c>
      <c r="L13">
        <v>42</v>
      </c>
    </row>
    <row r="14" spans="1:12" ht="12.75">
      <c r="A14">
        <v>586</v>
      </c>
      <c r="B14" s="9">
        <v>40631</v>
      </c>
      <c r="D14">
        <v>13.6</v>
      </c>
      <c r="G14">
        <v>12.7</v>
      </c>
      <c r="H14">
        <v>-4.6</v>
      </c>
      <c r="I14">
        <v>4.2</v>
      </c>
      <c r="J14">
        <v>-4.6</v>
      </c>
      <c r="K14">
        <v>-0.2</v>
      </c>
      <c r="L14">
        <v>42</v>
      </c>
    </row>
    <row r="15" spans="1:12" s="22" customFormat="1" ht="12.75">
      <c r="A15" s="22">
        <v>586</v>
      </c>
      <c r="B15" s="23">
        <v>40632</v>
      </c>
      <c r="D15" s="22">
        <v>13.6</v>
      </c>
      <c r="G15" s="22">
        <v>12.7</v>
      </c>
      <c r="H15" s="22">
        <v>-2.6</v>
      </c>
      <c r="I15" s="22">
        <v>6.9</v>
      </c>
      <c r="J15" s="22">
        <v>-10</v>
      </c>
      <c r="K15" s="22">
        <v>-1.9</v>
      </c>
      <c r="L15" s="22">
        <v>40</v>
      </c>
    </row>
    <row r="16" spans="1:12" ht="12.75">
      <c r="A16">
        <v>586</v>
      </c>
      <c r="B16" s="9">
        <v>40633</v>
      </c>
      <c r="D16">
        <v>13.5</v>
      </c>
      <c r="E16">
        <f>+D15-D16</f>
        <v>0.09999999999999964</v>
      </c>
      <c r="G16">
        <v>12.7</v>
      </c>
      <c r="H16">
        <v>-1.4</v>
      </c>
      <c r="I16">
        <v>5.4</v>
      </c>
      <c r="J16">
        <v>-4.2</v>
      </c>
      <c r="K16">
        <v>0.1</v>
      </c>
      <c r="L16">
        <v>40</v>
      </c>
    </row>
    <row r="17" spans="1:12" ht="12.75">
      <c r="A17">
        <v>586</v>
      </c>
      <c r="B17" s="9">
        <v>40634</v>
      </c>
      <c r="D17">
        <v>13.2</v>
      </c>
      <c r="E17">
        <f aca="true" t="shared" si="0" ref="E17:E77">+D16-D17</f>
        <v>0.3000000000000007</v>
      </c>
      <c r="G17">
        <v>12.7</v>
      </c>
      <c r="H17">
        <v>2.5</v>
      </c>
      <c r="I17">
        <v>10</v>
      </c>
      <c r="J17">
        <v>-1.5</v>
      </c>
      <c r="K17">
        <v>4.1</v>
      </c>
      <c r="L17">
        <v>38</v>
      </c>
    </row>
    <row r="18" spans="1:12" ht="12.75">
      <c r="A18">
        <v>586</v>
      </c>
      <c r="B18" s="9">
        <v>40635</v>
      </c>
      <c r="D18">
        <v>13</v>
      </c>
      <c r="E18">
        <f t="shared" si="0"/>
        <v>0.1999999999999993</v>
      </c>
      <c r="G18">
        <v>12.7</v>
      </c>
      <c r="H18">
        <v>-2.5</v>
      </c>
      <c r="I18">
        <v>11.6</v>
      </c>
      <c r="J18">
        <v>-2.8</v>
      </c>
      <c r="K18">
        <v>4.1</v>
      </c>
      <c r="L18">
        <v>37</v>
      </c>
    </row>
    <row r="19" spans="1:12" ht="12.75">
      <c r="A19">
        <v>586</v>
      </c>
      <c r="B19" s="9">
        <v>40636</v>
      </c>
      <c r="D19">
        <v>12.9</v>
      </c>
      <c r="E19">
        <f t="shared" si="0"/>
        <v>0.09999999999999964</v>
      </c>
      <c r="G19">
        <v>12.7</v>
      </c>
      <c r="H19">
        <v>6.1</v>
      </c>
      <c r="I19">
        <v>12.6</v>
      </c>
      <c r="J19">
        <v>-3.2</v>
      </c>
      <c r="K19">
        <v>5.8</v>
      </c>
      <c r="L19">
        <v>34</v>
      </c>
    </row>
    <row r="20" spans="1:12" ht="12.75">
      <c r="A20">
        <v>586</v>
      </c>
      <c r="B20" s="9">
        <v>40637</v>
      </c>
      <c r="D20">
        <v>12.9</v>
      </c>
      <c r="E20">
        <f t="shared" si="0"/>
        <v>0</v>
      </c>
      <c r="F20">
        <f>AVERAGE(E16:E20)</f>
        <v>0.13999999999999985</v>
      </c>
      <c r="G20">
        <v>12.7</v>
      </c>
      <c r="H20">
        <v>-9.8</v>
      </c>
      <c r="I20">
        <v>6.2</v>
      </c>
      <c r="J20">
        <v>-10</v>
      </c>
      <c r="K20">
        <v>-1.2</v>
      </c>
      <c r="L20">
        <v>37</v>
      </c>
    </row>
    <row r="21" spans="1:12" ht="12.75">
      <c r="A21">
        <v>586</v>
      </c>
      <c r="B21" s="9">
        <v>40638</v>
      </c>
      <c r="D21">
        <v>12.8</v>
      </c>
      <c r="E21">
        <f t="shared" si="0"/>
        <v>0.09999999999999964</v>
      </c>
      <c r="F21">
        <f aca="true" t="shared" si="1" ref="F21:F77">AVERAGE(E17:E21)</f>
        <v>0.13999999999999985</v>
      </c>
      <c r="G21">
        <v>12.7</v>
      </c>
      <c r="H21">
        <v>-1.8</v>
      </c>
      <c r="I21">
        <v>4.3</v>
      </c>
      <c r="J21">
        <v>-12.4</v>
      </c>
      <c r="K21">
        <v>-3.4</v>
      </c>
      <c r="L21">
        <v>35</v>
      </c>
    </row>
    <row r="22" spans="1:12" ht="12.75">
      <c r="A22">
        <v>586</v>
      </c>
      <c r="B22" s="9">
        <v>40639</v>
      </c>
      <c r="D22">
        <v>12.8</v>
      </c>
      <c r="E22">
        <f t="shared" si="0"/>
        <v>0</v>
      </c>
      <c r="F22">
        <f t="shared" si="1"/>
        <v>0.07999999999999971</v>
      </c>
      <c r="G22">
        <v>12.7</v>
      </c>
      <c r="H22">
        <v>0.7</v>
      </c>
      <c r="I22">
        <v>11.7</v>
      </c>
      <c r="J22">
        <v>-6.7</v>
      </c>
      <c r="K22">
        <v>3</v>
      </c>
      <c r="L22">
        <v>33</v>
      </c>
    </row>
    <row r="23" spans="1:12" ht="12.75">
      <c r="A23">
        <v>586</v>
      </c>
      <c r="B23" s="9">
        <v>40640</v>
      </c>
      <c r="D23">
        <v>12.9</v>
      </c>
      <c r="E23">
        <f t="shared" si="0"/>
        <v>-0.09999999999999964</v>
      </c>
      <c r="F23">
        <f t="shared" si="1"/>
        <v>0.019999999999999928</v>
      </c>
      <c r="G23">
        <v>12.8</v>
      </c>
      <c r="H23">
        <v>-2.2</v>
      </c>
      <c r="I23">
        <v>7.4</v>
      </c>
      <c r="J23">
        <v>-3.8</v>
      </c>
      <c r="K23">
        <v>1.1</v>
      </c>
      <c r="L23">
        <v>36</v>
      </c>
    </row>
    <row r="24" spans="1:12" ht="12.75">
      <c r="A24">
        <v>586</v>
      </c>
      <c r="B24" s="9">
        <v>40641</v>
      </c>
      <c r="D24">
        <v>13.1</v>
      </c>
      <c r="E24">
        <f t="shared" si="0"/>
        <v>-0.1999999999999993</v>
      </c>
      <c r="F24">
        <f t="shared" si="1"/>
        <v>-0.039999999999999855</v>
      </c>
      <c r="G24">
        <v>13.1</v>
      </c>
      <c r="H24">
        <v>-0.3</v>
      </c>
      <c r="I24">
        <v>5.1</v>
      </c>
      <c r="J24">
        <v>-2.4</v>
      </c>
      <c r="K24">
        <v>0.5</v>
      </c>
      <c r="L24">
        <v>34</v>
      </c>
    </row>
    <row r="25" spans="1:12" ht="12.75">
      <c r="A25">
        <v>586</v>
      </c>
      <c r="B25" s="9">
        <v>40642</v>
      </c>
      <c r="D25">
        <v>13.2</v>
      </c>
      <c r="E25">
        <f t="shared" si="0"/>
        <v>-0.09999999999999964</v>
      </c>
      <c r="F25">
        <f t="shared" si="1"/>
        <v>-0.05999999999999979</v>
      </c>
      <c r="G25">
        <v>13.2</v>
      </c>
      <c r="H25">
        <v>1.9</v>
      </c>
      <c r="I25">
        <v>5.2</v>
      </c>
      <c r="J25">
        <v>-1.6</v>
      </c>
      <c r="K25">
        <v>1.5</v>
      </c>
      <c r="L25">
        <v>35</v>
      </c>
    </row>
    <row r="26" spans="1:12" ht="12.75">
      <c r="A26">
        <v>586</v>
      </c>
      <c r="B26" s="9">
        <v>40643</v>
      </c>
      <c r="D26">
        <v>13.4</v>
      </c>
      <c r="E26">
        <f t="shared" si="0"/>
        <v>-0.20000000000000107</v>
      </c>
      <c r="F26">
        <f t="shared" si="1"/>
        <v>-0.11999999999999993</v>
      </c>
      <c r="G26">
        <v>13.3</v>
      </c>
      <c r="H26">
        <v>-9.7</v>
      </c>
      <c r="I26">
        <v>2</v>
      </c>
      <c r="J26">
        <v>-9.7</v>
      </c>
      <c r="K26">
        <v>-2.7</v>
      </c>
      <c r="L26">
        <v>39</v>
      </c>
    </row>
    <row r="27" spans="1:12" s="24" customFormat="1" ht="12.75">
      <c r="A27" s="24">
        <v>586</v>
      </c>
      <c r="B27" s="25">
        <v>40644</v>
      </c>
      <c r="D27" s="24">
        <v>13.5</v>
      </c>
      <c r="E27">
        <f t="shared" si="0"/>
        <v>-0.09999999999999964</v>
      </c>
      <c r="F27">
        <f t="shared" si="1"/>
        <v>-0.13999999999999985</v>
      </c>
      <c r="G27" s="24">
        <v>13.4</v>
      </c>
      <c r="H27" s="24">
        <v>-6.1</v>
      </c>
      <c r="I27" s="24">
        <v>0.9</v>
      </c>
      <c r="J27" s="24">
        <v>-10.1</v>
      </c>
      <c r="K27" s="24">
        <v>-6</v>
      </c>
      <c r="L27" s="24">
        <v>37</v>
      </c>
    </row>
    <row r="28" spans="1:12" ht="12.75">
      <c r="A28">
        <v>586</v>
      </c>
      <c r="B28" s="9">
        <v>40645</v>
      </c>
      <c r="D28">
        <v>13.5</v>
      </c>
      <c r="E28">
        <f t="shared" si="0"/>
        <v>0</v>
      </c>
      <c r="F28">
        <f t="shared" si="1"/>
        <v>-0.11999999999999993</v>
      </c>
      <c r="G28">
        <v>13.4</v>
      </c>
      <c r="H28">
        <v>-2.2</v>
      </c>
      <c r="I28">
        <v>11.5</v>
      </c>
      <c r="J28">
        <v>-11.9</v>
      </c>
      <c r="K28">
        <v>0.4</v>
      </c>
      <c r="L28">
        <v>35</v>
      </c>
    </row>
    <row r="29" spans="1:12" ht="12.75">
      <c r="A29">
        <v>586</v>
      </c>
      <c r="B29" s="9">
        <v>40646</v>
      </c>
      <c r="D29">
        <v>13.3</v>
      </c>
      <c r="E29">
        <f t="shared" si="0"/>
        <v>0.1999999999999993</v>
      </c>
      <c r="F29">
        <f t="shared" si="1"/>
        <v>-0.040000000000000216</v>
      </c>
      <c r="G29">
        <v>13.4</v>
      </c>
      <c r="H29">
        <v>-4.9</v>
      </c>
      <c r="I29">
        <v>10.2</v>
      </c>
      <c r="J29">
        <v>-5</v>
      </c>
      <c r="K29">
        <v>2.5</v>
      </c>
      <c r="L29">
        <v>34</v>
      </c>
    </row>
    <row r="30" spans="1:12" ht="12.75">
      <c r="A30">
        <v>586</v>
      </c>
      <c r="B30" s="9">
        <v>40647</v>
      </c>
      <c r="D30">
        <v>13.3</v>
      </c>
      <c r="E30">
        <f t="shared" si="0"/>
        <v>0</v>
      </c>
      <c r="F30">
        <f t="shared" si="1"/>
        <v>-0.020000000000000285</v>
      </c>
      <c r="G30">
        <v>13.5</v>
      </c>
      <c r="H30">
        <v>-2.8</v>
      </c>
      <c r="I30">
        <v>9.4</v>
      </c>
      <c r="J30">
        <v>-7</v>
      </c>
      <c r="K30">
        <v>1.5</v>
      </c>
      <c r="L30">
        <v>35</v>
      </c>
    </row>
    <row r="31" spans="1:12" ht="12.75">
      <c r="A31">
        <v>586</v>
      </c>
      <c r="B31" s="9">
        <v>40648</v>
      </c>
      <c r="D31">
        <v>13.4</v>
      </c>
      <c r="E31">
        <f t="shared" si="0"/>
        <v>-0.09999999999999964</v>
      </c>
      <c r="F31">
        <f t="shared" si="1"/>
        <v>0</v>
      </c>
      <c r="G31">
        <v>13.7</v>
      </c>
      <c r="H31">
        <v>-4.7</v>
      </c>
      <c r="I31">
        <v>3.6</v>
      </c>
      <c r="J31">
        <v>-5</v>
      </c>
      <c r="K31">
        <v>-2.4</v>
      </c>
      <c r="L31">
        <v>34</v>
      </c>
    </row>
    <row r="32" spans="1:12" ht="12.75">
      <c r="A32">
        <v>586</v>
      </c>
      <c r="B32" s="9">
        <v>40649</v>
      </c>
      <c r="D32">
        <v>13.4</v>
      </c>
      <c r="E32">
        <f t="shared" si="0"/>
        <v>0</v>
      </c>
      <c r="F32">
        <f t="shared" si="1"/>
        <v>0.019999999999999928</v>
      </c>
      <c r="G32">
        <v>13.7</v>
      </c>
      <c r="H32">
        <v>-4.6</v>
      </c>
      <c r="I32">
        <v>6.2</v>
      </c>
      <c r="J32">
        <v>-8.1</v>
      </c>
      <c r="K32">
        <v>-0.8</v>
      </c>
      <c r="L32">
        <v>34</v>
      </c>
    </row>
    <row r="33" spans="1:12" ht="12.75">
      <c r="A33">
        <v>586</v>
      </c>
      <c r="B33" s="9">
        <v>40650</v>
      </c>
      <c r="D33">
        <v>13</v>
      </c>
      <c r="E33">
        <f t="shared" si="0"/>
        <v>0.40000000000000036</v>
      </c>
      <c r="F33">
        <f t="shared" si="1"/>
        <v>0.1</v>
      </c>
      <c r="G33">
        <v>13.7</v>
      </c>
      <c r="H33">
        <v>-1.3</v>
      </c>
      <c r="I33">
        <v>10.5</v>
      </c>
      <c r="J33">
        <v>-6.1</v>
      </c>
      <c r="K33">
        <v>2.5</v>
      </c>
      <c r="L33">
        <v>32</v>
      </c>
    </row>
    <row r="34" spans="1:12" ht="12.75">
      <c r="A34">
        <v>586</v>
      </c>
      <c r="B34" s="9">
        <v>40651</v>
      </c>
      <c r="D34">
        <v>12.4</v>
      </c>
      <c r="E34">
        <f t="shared" si="0"/>
        <v>0.5999999999999996</v>
      </c>
      <c r="F34">
        <f t="shared" si="1"/>
        <v>0.18000000000000008</v>
      </c>
      <c r="G34">
        <v>13.7</v>
      </c>
      <c r="H34">
        <v>3.2</v>
      </c>
      <c r="I34">
        <v>11</v>
      </c>
      <c r="J34">
        <v>-3.7</v>
      </c>
      <c r="K34">
        <v>4.2</v>
      </c>
      <c r="L34">
        <v>29</v>
      </c>
    </row>
    <row r="35" spans="1:12" ht="12.75">
      <c r="A35">
        <v>586</v>
      </c>
      <c r="B35" s="9">
        <v>40652</v>
      </c>
      <c r="D35">
        <v>12.1</v>
      </c>
      <c r="E35">
        <f t="shared" si="0"/>
        <v>0.3000000000000007</v>
      </c>
      <c r="F35">
        <f t="shared" si="1"/>
        <v>0.2400000000000002</v>
      </c>
      <c r="G35">
        <v>13.9</v>
      </c>
      <c r="H35">
        <v>-0.3</v>
      </c>
      <c r="I35">
        <v>11.1</v>
      </c>
      <c r="J35">
        <v>-0.7</v>
      </c>
      <c r="K35">
        <v>4</v>
      </c>
      <c r="L35">
        <v>29</v>
      </c>
    </row>
    <row r="36" spans="1:12" ht="12.75">
      <c r="A36">
        <v>586</v>
      </c>
      <c r="B36" s="9">
        <v>40653</v>
      </c>
      <c r="D36">
        <v>12.1</v>
      </c>
      <c r="E36">
        <f t="shared" si="0"/>
        <v>0</v>
      </c>
      <c r="F36">
        <f t="shared" si="1"/>
        <v>0.2600000000000001</v>
      </c>
      <c r="G36">
        <v>14.1</v>
      </c>
      <c r="H36">
        <v>-1.3</v>
      </c>
      <c r="I36">
        <v>6.6</v>
      </c>
      <c r="J36">
        <v>-2.5</v>
      </c>
      <c r="K36">
        <v>1.3</v>
      </c>
      <c r="L36">
        <v>29</v>
      </c>
    </row>
    <row r="37" spans="1:12" ht="12.75">
      <c r="A37">
        <v>586</v>
      </c>
      <c r="B37" s="9">
        <v>40654</v>
      </c>
      <c r="D37">
        <v>11.6</v>
      </c>
      <c r="E37">
        <f t="shared" si="0"/>
        <v>0.5</v>
      </c>
      <c r="F37">
        <f t="shared" si="1"/>
        <v>0.36000000000000015</v>
      </c>
      <c r="G37">
        <v>14.1</v>
      </c>
      <c r="H37">
        <v>5.3</v>
      </c>
      <c r="I37">
        <v>11</v>
      </c>
      <c r="J37">
        <v>-1.5</v>
      </c>
      <c r="K37">
        <v>5.1</v>
      </c>
      <c r="L37">
        <v>27</v>
      </c>
    </row>
    <row r="38" spans="1:12" ht="12.75">
      <c r="A38">
        <v>586</v>
      </c>
      <c r="B38" s="9">
        <v>40655</v>
      </c>
      <c r="D38">
        <v>10.8</v>
      </c>
      <c r="E38">
        <f t="shared" si="0"/>
        <v>0.7999999999999989</v>
      </c>
      <c r="F38">
        <f t="shared" si="1"/>
        <v>0.43999999999999984</v>
      </c>
      <c r="G38">
        <v>14.1</v>
      </c>
      <c r="H38">
        <v>-0.6</v>
      </c>
      <c r="I38">
        <v>8.9</v>
      </c>
      <c r="J38">
        <v>-0.8</v>
      </c>
      <c r="K38">
        <v>4.6</v>
      </c>
      <c r="L38">
        <v>25</v>
      </c>
    </row>
    <row r="39" spans="1:12" ht="12.75">
      <c r="A39">
        <v>586</v>
      </c>
      <c r="B39" s="9">
        <v>40656</v>
      </c>
      <c r="D39">
        <v>10.4</v>
      </c>
      <c r="E39">
        <f t="shared" si="0"/>
        <v>0.40000000000000036</v>
      </c>
      <c r="F39">
        <f t="shared" si="1"/>
        <v>0.4</v>
      </c>
      <c r="G39">
        <v>14.1</v>
      </c>
      <c r="H39">
        <v>1</v>
      </c>
      <c r="I39">
        <v>6</v>
      </c>
      <c r="J39">
        <v>-1</v>
      </c>
      <c r="K39">
        <v>2.1</v>
      </c>
      <c r="L39">
        <v>24</v>
      </c>
    </row>
    <row r="40" spans="1:12" ht="12.75">
      <c r="A40">
        <v>586</v>
      </c>
      <c r="B40" s="9">
        <v>40657</v>
      </c>
      <c r="D40">
        <v>10.7</v>
      </c>
      <c r="E40">
        <f t="shared" si="0"/>
        <v>-0.29999999999999893</v>
      </c>
      <c r="F40">
        <f t="shared" si="1"/>
        <v>0.2800000000000001</v>
      </c>
      <c r="G40">
        <v>14.5</v>
      </c>
      <c r="H40">
        <v>0.1</v>
      </c>
      <c r="I40">
        <v>4</v>
      </c>
      <c r="J40">
        <v>0</v>
      </c>
      <c r="K40">
        <v>1.6</v>
      </c>
      <c r="L40">
        <v>29</v>
      </c>
    </row>
    <row r="41" spans="1:12" ht="12.75">
      <c r="A41">
        <v>586</v>
      </c>
      <c r="B41" s="9">
        <v>40658</v>
      </c>
      <c r="D41">
        <v>11.5</v>
      </c>
      <c r="E41">
        <f t="shared" si="0"/>
        <v>-0.8000000000000007</v>
      </c>
      <c r="F41">
        <f t="shared" si="1"/>
        <v>0.11999999999999993</v>
      </c>
      <c r="G41">
        <v>15.2</v>
      </c>
      <c r="H41">
        <v>-2.1</v>
      </c>
      <c r="I41">
        <v>6.1</v>
      </c>
      <c r="J41">
        <v>-2.7</v>
      </c>
      <c r="K41">
        <v>0.2</v>
      </c>
      <c r="L41">
        <v>-99.9</v>
      </c>
    </row>
    <row r="42" spans="1:12" ht="12.75">
      <c r="A42">
        <v>586</v>
      </c>
      <c r="B42" s="9">
        <v>40659</v>
      </c>
      <c r="D42">
        <v>12.3</v>
      </c>
      <c r="E42">
        <f t="shared" si="0"/>
        <v>-0.8000000000000007</v>
      </c>
      <c r="F42">
        <f t="shared" si="1"/>
        <v>-0.1400000000000002</v>
      </c>
      <c r="G42">
        <v>16</v>
      </c>
      <c r="H42">
        <v>-3.1</v>
      </c>
      <c r="I42">
        <v>5.2</v>
      </c>
      <c r="J42">
        <v>-3.1</v>
      </c>
      <c r="K42">
        <v>-0.3</v>
      </c>
      <c r="L42">
        <v>39</v>
      </c>
    </row>
    <row r="43" spans="1:12" ht="12.75">
      <c r="A43">
        <v>586</v>
      </c>
      <c r="B43" s="9">
        <v>40660</v>
      </c>
      <c r="D43">
        <v>13.2</v>
      </c>
      <c r="E43">
        <f t="shared" si="0"/>
        <v>-0.8999999999999986</v>
      </c>
      <c r="F43">
        <f t="shared" si="1"/>
        <v>-0.4799999999999997</v>
      </c>
      <c r="G43">
        <v>16.9</v>
      </c>
      <c r="H43">
        <v>-8.1</v>
      </c>
      <c r="I43">
        <v>3.6</v>
      </c>
      <c r="J43">
        <v>-8.1</v>
      </c>
      <c r="K43">
        <v>-4.5</v>
      </c>
      <c r="L43">
        <v>48</v>
      </c>
    </row>
    <row r="44" spans="1:12" ht="12.75">
      <c r="A44">
        <v>586</v>
      </c>
      <c r="B44" s="9">
        <v>40661</v>
      </c>
      <c r="D44">
        <v>13.1</v>
      </c>
      <c r="E44">
        <f t="shared" si="0"/>
        <v>0.09999999999999964</v>
      </c>
      <c r="F44">
        <f t="shared" si="1"/>
        <v>-0.5399999999999998</v>
      </c>
      <c r="G44">
        <v>16.9</v>
      </c>
      <c r="H44">
        <v>-11.5</v>
      </c>
      <c r="I44">
        <v>4.7</v>
      </c>
      <c r="J44">
        <v>-11.5</v>
      </c>
      <c r="K44">
        <v>-4.1</v>
      </c>
      <c r="L44">
        <v>40</v>
      </c>
    </row>
    <row r="45" spans="1:12" ht="12.75">
      <c r="A45">
        <v>586</v>
      </c>
      <c r="B45" s="9">
        <v>40662</v>
      </c>
      <c r="D45">
        <v>13</v>
      </c>
      <c r="E45">
        <f t="shared" si="0"/>
        <v>0.09999999999999964</v>
      </c>
      <c r="F45">
        <f t="shared" si="1"/>
        <v>-0.46000000000000013</v>
      </c>
      <c r="G45">
        <v>16.9</v>
      </c>
      <c r="H45">
        <v>2.1</v>
      </c>
      <c r="I45">
        <v>10</v>
      </c>
      <c r="J45">
        <v>-13.5</v>
      </c>
      <c r="K45">
        <v>0.2</v>
      </c>
      <c r="L45">
        <v>36</v>
      </c>
    </row>
    <row r="46" spans="1:12" ht="12.75">
      <c r="A46">
        <v>586</v>
      </c>
      <c r="B46" s="9">
        <v>40663</v>
      </c>
      <c r="D46">
        <v>12.7</v>
      </c>
      <c r="E46">
        <f t="shared" si="0"/>
        <v>0.3000000000000007</v>
      </c>
      <c r="F46">
        <f t="shared" si="1"/>
        <v>-0.23999999999999985</v>
      </c>
      <c r="G46">
        <v>16.9</v>
      </c>
      <c r="H46">
        <v>-8</v>
      </c>
      <c r="I46">
        <v>9</v>
      </c>
      <c r="J46">
        <v>-8</v>
      </c>
      <c r="K46">
        <v>2.4</v>
      </c>
      <c r="L46">
        <v>34</v>
      </c>
    </row>
    <row r="47" spans="1:12" ht="12.75">
      <c r="A47">
        <v>586</v>
      </c>
      <c r="B47" s="9">
        <v>40664</v>
      </c>
      <c r="D47">
        <v>12.7</v>
      </c>
      <c r="E47">
        <f t="shared" si="0"/>
        <v>0</v>
      </c>
      <c r="F47">
        <f t="shared" si="1"/>
        <v>-0.07999999999999971</v>
      </c>
      <c r="G47">
        <v>16.9</v>
      </c>
      <c r="H47">
        <v>-8.6</v>
      </c>
      <c r="I47">
        <v>0.1</v>
      </c>
      <c r="J47">
        <v>-13</v>
      </c>
      <c r="K47">
        <v>-6.1</v>
      </c>
      <c r="L47">
        <v>35</v>
      </c>
    </row>
    <row r="48" spans="1:12" ht="12.75">
      <c r="A48">
        <v>586</v>
      </c>
      <c r="B48" s="9">
        <v>40665</v>
      </c>
      <c r="D48">
        <v>12.7</v>
      </c>
      <c r="E48">
        <f t="shared" si="0"/>
        <v>0</v>
      </c>
      <c r="F48">
        <f t="shared" si="1"/>
        <v>0.1</v>
      </c>
      <c r="G48">
        <v>16.9</v>
      </c>
      <c r="H48">
        <v>-7.2</v>
      </c>
      <c r="I48">
        <v>0</v>
      </c>
      <c r="J48">
        <v>-14.3</v>
      </c>
      <c r="K48">
        <v>-6.4</v>
      </c>
      <c r="L48">
        <v>35</v>
      </c>
    </row>
    <row r="49" spans="1:12" ht="12.75">
      <c r="A49">
        <v>586</v>
      </c>
      <c r="B49" s="9">
        <v>40666</v>
      </c>
      <c r="D49">
        <v>12.7</v>
      </c>
      <c r="E49">
        <f t="shared" si="0"/>
        <v>0</v>
      </c>
      <c r="F49">
        <f t="shared" si="1"/>
        <v>0.08000000000000007</v>
      </c>
      <c r="G49">
        <v>16.9</v>
      </c>
      <c r="H49">
        <v>-10.4</v>
      </c>
      <c r="I49">
        <v>4.6</v>
      </c>
      <c r="J49">
        <v>-13.4</v>
      </c>
      <c r="K49">
        <v>-3.5</v>
      </c>
      <c r="L49">
        <v>34</v>
      </c>
    </row>
    <row r="50" spans="1:12" ht="12.75">
      <c r="A50">
        <v>586</v>
      </c>
      <c r="B50" s="9">
        <v>40667</v>
      </c>
      <c r="D50">
        <v>12.6</v>
      </c>
      <c r="E50">
        <f t="shared" si="0"/>
        <v>0.09999999999999964</v>
      </c>
      <c r="F50">
        <f t="shared" si="1"/>
        <v>0.08000000000000007</v>
      </c>
      <c r="G50">
        <v>16.9</v>
      </c>
      <c r="H50">
        <v>-2</v>
      </c>
      <c r="I50">
        <v>10.5</v>
      </c>
      <c r="J50">
        <v>-12.7</v>
      </c>
      <c r="K50">
        <v>0.4</v>
      </c>
      <c r="L50">
        <v>32</v>
      </c>
    </row>
    <row r="51" spans="1:12" ht="12.75">
      <c r="A51">
        <v>586</v>
      </c>
      <c r="B51" s="9">
        <v>40668</v>
      </c>
      <c r="D51">
        <v>12.2</v>
      </c>
      <c r="E51">
        <f t="shared" si="0"/>
        <v>0.40000000000000036</v>
      </c>
      <c r="F51">
        <f t="shared" si="1"/>
        <v>0.1</v>
      </c>
      <c r="G51">
        <v>16.9</v>
      </c>
      <c r="H51">
        <v>-2.4</v>
      </c>
      <c r="I51">
        <v>10.5</v>
      </c>
      <c r="J51">
        <v>-4.7</v>
      </c>
      <c r="K51">
        <v>2.9</v>
      </c>
      <c r="L51">
        <v>30</v>
      </c>
    </row>
    <row r="52" spans="1:12" ht="12.75">
      <c r="A52">
        <v>586</v>
      </c>
      <c r="B52" s="9">
        <v>40669</v>
      </c>
      <c r="D52">
        <v>11.7</v>
      </c>
      <c r="E52">
        <f t="shared" si="0"/>
        <v>0.5</v>
      </c>
      <c r="F52">
        <f t="shared" si="1"/>
        <v>0.2</v>
      </c>
      <c r="G52">
        <v>16.9</v>
      </c>
      <c r="H52">
        <v>-3.1</v>
      </c>
      <c r="I52">
        <v>13</v>
      </c>
      <c r="J52">
        <v>-6.9</v>
      </c>
      <c r="K52">
        <v>3.7</v>
      </c>
      <c r="L52">
        <v>27</v>
      </c>
    </row>
    <row r="53" spans="1:12" ht="12.75">
      <c r="A53">
        <v>586</v>
      </c>
      <c r="B53" s="9">
        <v>40670</v>
      </c>
      <c r="D53">
        <v>11</v>
      </c>
      <c r="E53">
        <f t="shared" si="0"/>
        <v>0.6999999999999993</v>
      </c>
      <c r="F53">
        <f t="shared" si="1"/>
        <v>0.33999999999999986</v>
      </c>
      <c r="G53">
        <v>16.9</v>
      </c>
      <c r="H53">
        <v>-1</v>
      </c>
      <c r="I53">
        <v>15</v>
      </c>
      <c r="J53">
        <v>-4.8</v>
      </c>
      <c r="K53">
        <v>5</v>
      </c>
      <c r="L53">
        <v>25</v>
      </c>
    </row>
    <row r="54" spans="1:12" ht="12.75">
      <c r="A54">
        <v>586</v>
      </c>
      <c r="B54" s="9">
        <v>40671</v>
      </c>
      <c r="D54">
        <v>10.1</v>
      </c>
      <c r="E54">
        <f t="shared" si="0"/>
        <v>0.9000000000000004</v>
      </c>
      <c r="F54">
        <f t="shared" si="1"/>
        <v>0.5199999999999999</v>
      </c>
      <c r="G54">
        <v>16.9</v>
      </c>
      <c r="H54">
        <v>3.6</v>
      </c>
      <c r="I54">
        <v>14.6</v>
      </c>
      <c r="J54">
        <v>-1.6</v>
      </c>
      <c r="K54">
        <v>6.7</v>
      </c>
      <c r="L54">
        <v>22</v>
      </c>
    </row>
    <row r="55" spans="1:12" ht="12.75">
      <c r="A55">
        <v>586</v>
      </c>
      <c r="B55" s="9">
        <v>40672</v>
      </c>
      <c r="D55">
        <v>8.8</v>
      </c>
      <c r="E55">
        <f t="shared" si="0"/>
        <v>1.299999999999999</v>
      </c>
      <c r="F55">
        <f t="shared" si="1"/>
        <v>0.7599999999999998</v>
      </c>
      <c r="G55">
        <v>16.9</v>
      </c>
      <c r="H55">
        <v>4.1</v>
      </c>
      <c r="I55">
        <v>13.5</v>
      </c>
      <c r="J55">
        <v>-0.2</v>
      </c>
      <c r="K55">
        <v>7.3</v>
      </c>
      <c r="L55">
        <v>20</v>
      </c>
    </row>
    <row r="56" spans="1:12" ht="12.75">
      <c r="A56">
        <v>586</v>
      </c>
      <c r="B56" s="9">
        <v>40673</v>
      </c>
      <c r="D56">
        <v>8.6</v>
      </c>
      <c r="E56">
        <f t="shared" si="0"/>
        <v>0.20000000000000107</v>
      </c>
      <c r="F56">
        <f t="shared" si="1"/>
        <v>0.72</v>
      </c>
      <c r="G56">
        <v>16.9</v>
      </c>
      <c r="H56">
        <v>-5.1</v>
      </c>
      <c r="I56">
        <v>5.2</v>
      </c>
      <c r="J56">
        <v>-5.1</v>
      </c>
      <c r="K56">
        <v>1.3</v>
      </c>
      <c r="L56">
        <v>22</v>
      </c>
    </row>
    <row r="57" spans="1:12" ht="12.75">
      <c r="A57">
        <v>586</v>
      </c>
      <c r="B57" s="9">
        <v>40674</v>
      </c>
      <c r="D57">
        <v>8.7</v>
      </c>
      <c r="E57">
        <f t="shared" si="0"/>
        <v>-0.09999999999999964</v>
      </c>
      <c r="F57">
        <f t="shared" si="1"/>
        <v>0.6</v>
      </c>
      <c r="G57">
        <v>17</v>
      </c>
      <c r="H57">
        <v>-2.6</v>
      </c>
      <c r="I57">
        <v>7.3</v>
      </c>
      <c r="J57">
        <v>-7.2</v>
      </c>
      <c r="K57">
        <v>-0.2</v>
      </c>
      <c r="L57">
        <v>20</v>
      </c>
    </row>
    <row r="58" spans="1:12" ht="12.75">
      <c r="A58">
        <v>586</v>
      </c>
      <c r="B58" s="9">
        <v>40675</v>
      </c>
      <c r="D58">
        <v>9.9</v>
      </c>
      <c r="E58">
        <f t="shared" si="0"/>
        <v>-1.200000000000001</v>
      </c>
      <c r="F58">
        <f t="shared" si="1"/>
        <v>0.21999999999999992</v>
      </c>
      <c r="G58">
        <v>18</v>
      </c>
      <c r="H58">
        <v>-0.6</v>
      </c>
      <c r="I58">
        <v>1.5</v>
      </c>
      <c r="J58">
        <v>-2.8</v>
      </c>
      <c r="K58">
        <v>-1.3</v>
      </c>
      <c r="L58">
        <v>33</v>
      </c>
    </row>
    <row r="59" spans="1:12" ht="12.75">
      <c r="A59">
        <v>586</v>
      </c>
      <c r="B59" s="9">
        <v>40676</v>
      </c>
      <c r="D59">
        <v>9.8</v>
      </c>
      <c r="E59">
        <f t="shared" si="0"/>
        <v>0.09999999999999964</v>
      </c>
      <c r="F59">
        <f t="shared" si="1"/>
        <v>0.05999999999999979</v>
      </c>
      <c r="G59">
        <v>18</v>
      </c>
      <c r="H59">
        <v>0.6</v>
      </c>
      <c r="I59">
        <v>5.7</v>
      </c>
      <c r="J59">
        <v>-0.7</v>
      </c>
      <c r="K59">
        <v>2.3</v>
      </c>
      <c r="L59">
        <v>28</v>
      </c>
    </row>
    <row r="60" spans="1:12" ht="12.75">
      <c r="A60">
        <v>586</v>
      </c>
      <c r="B60" s="9">
        <v>40677</v>
      </c>
      <c r="D60">
        <v>9.5</v>
      </c>
      <c r="E60">
        <f t="shared" si="0"/>
        <v>0.3000000000000007</v>
      </c>
      <c r="F60">
        <f t="shared" si="1"/>
        <v>-0.13999999999999985</v>
      </c>
      <c r="G60">
        <v>18</v>
      </c>
      <c r="H60">
        <v>-1.1</v>
      </c>
      <c r="I60">
        <v>16</v>
      </c>
      <c r="J60">
        <v>-2.6</v>
      </c>
      <c r="K60">
        <v>5.5</v>
      </c>
      <c r="L60">
        <v>23</v>
      </c>
    </row>
    <row r="61" spans="1:12" ht="12.75">
      <c r="A61">
        <v>586</v>
      </c>
      <c r="B61" s="9">
        <v>40678</v>
      </c>
      <c r="D61">
        <v>9.3</v>
      </c>
      <c r="E61">
        <f t="shared" si="0"/>
        <v>0.1999999999999993</v>
      </c>
      <c r="F61">
        <f t="shared" si="1"/>
        <v>-0.1400000000000002</v>
      </c>
      <c r="G61">
        <v>18</v>
      </c>
      <c r="H61">
        <v>0.9</v>
      </c>
      <c r="I61">
        <v>13.8</v>
      </c>
      <c r="J61">
        <v>-1.2</v>
      </c>
      <c r="K61">
        <v>5.8</v>
      </c>
      <c r="L61">
        <v>22</v>
      </c>
    </row>
    <row r="62" spans="1:12" ht="12.75">
      <c r="A62">
        <v>586</v>
      </c>
      <c r="B62" s="9">
        <v>40679</v>
      </c>
      <c r="D62">
        <v>8.5</v>
      </c>
      <c r="E62">
        <f t="shared" si="0"/>
        <v>0.8000000000000007</v>
      </c>
      <c r="F62">
        <f t="shared" si="1"/>
        <v>0.039999999999999855</v>
      </c>
      <c r="G62">
        <v>18</v>
      </c>
      <c r="H62">
        <v>2.8</v>
      </c>
      <c r="I62">
        <v>13.8</v>
      </c>
      <c r="J62">
        <v>-1.2</v>
      </c>
      <c r="K62">
        <v>7.4</v>
      </c>
      <c r="L62">
        <v>18</v>
      </c>
    </row>
    <row r="63" spans="1:12" ht="12.75">
      <c r="A63">
        <v>586</v>
      </c>
      <c r="B63" s="9">
        <v>40680</v>
      </c>
      <c r="D63">
        <v>7.2</v>
      </c>
      <c r="E63">
        <f t="shared" si="0"/>
        <v>1.2999999999999998</v>
      </c>
      <c r="F63">
        <f t="shared" si="1"/>
        <v>0.54</v>
      </c>
      <c r="G63">
        <v>18</v>
      </c>
      <c r="H63">
        <v>5.5</v>
      </c>
      <c r="I63">
        <v>12.8</v>
      </c>
      <c r="J63">
        <v>-0.7</v>
      </c>
      <c r="K63">
        <v>7.1</v>
      </c>
      <c r="L63">
        <v>15</v>
      </c>
    </row>
    <row r="64" spans="1:12" ht="12.75">
      <c r="A64">
        <v>586</v>
      </c>
      <c r="B64" s="9">
        <v>40681</v>
      </c>
      <c r="D64">
        <v>7.2</v>
      </c>
      <c r="E64">
        <f t="shared" si="0"/>
        <v>0</v>
      </c>
      <c r="F64">
        <f t="shared" si="1"/>
        <v>0.5200000000000001</v>
      </c>
      <c r="G64">
        <v>18</v>
      </c>
      <c r="H64">
        <v>2</v>
      </c>
      <c r="I64">
        <v>7.8</v>
      </c>
      <c r="J64">
        <v>-0.7</v>
      </c>
      <c r="K64">
        <v>2.7</v>
      </c>
      <c r="L64">
        <v>16</v>
      </c>
    </row>
    <row r="65" spans="1:12" ht="12.75">
      <c r="A65">
        <v>586</v>
      </c>
      <c r="B65" s="9">
        <v>40682</v>
      </c>
      <c r="D65">
        <v>7.7</v>
      </c>
      <c r="E65">
        <f t="shared" si="0"/>
        <v>-0.5</v>
      </c>
      <c r="F65">
        <f t="shared" si="1"/>
        <v>0.36</v>
      </c>
      <c r="G65">
        <v>18.3</v>
      </c>
      <c r="H65">
        <v>-3.4</v>
      </c>
      <c r="I65">
        <v>6.3</v>
      </c>
      <c r="J65">
        <v>-4.4</v>
      </c>
      <c r="K65">
        <v>0</v>
      </c>
      <c r="L65">
        <v>22</v>
      </c>
    </row>
    <row r="66" spans="1:12" ht="12.75">
      <c r="A66">
        <v>586</v>
      </c>
      <c r="B66" s="9">
        <v>40683</v>
      </c>
      <c r="D66">
        <v>8</v>
      </c>
      <c r="E66">
        <f t="shared" si="0"/>
        <v>-0.2999999999999998</v>
      </c>
      <c r="F66">
        <f t="shared" si="1"/>
        <v>0.2600000000000001</v>
      </c>
      <c r="G66">
        <v>18.5</v>
      </c>
      <c r="H66">
        <v>-1.9</v>
      </c>
      <c r="I66">
        <v>7</v>
      </c>
      <c r="J66">
        <v>-3.4</v>
      </c>
      <c r="K66">
        <v>-0.9</v>
      </c>
      <c r="L66">
        <v>22</v>
      </c>
    </row>
    <row r="67" spans="1:12" ht="12.75">
      <c r="A67">
        <v>586</v>
      </c>
      <c r="B67" s="9">
        <v>40684</v>
      </c>
      <c r="D67">
        <v>8.4</v>
      </c>
      <c r="E67">
        <f t="shared" si="0"/>
        <v>-0.40000000000000036</v>
      </c>
      <c r="F67">
        <f t="shared" si="1"/>
        <v>0.019999999999999928</v>
      </c>
      <c r="G67">
        <v>18.8</v>
      </c>
      <c r="H67">
        <v>-1.2</v>
      </c>
      <c r="I67">
        <v>5.8</v>
      </c>
      <c r="J67">
        <v>-2.1</v>
      </c>
      <c r="K67">
        <v>0.3</v>
      </c>
      <c r="L67">
        <v>23</v>
      </c>
    </row>
    <row r="68" spans="1:12" ht="12.75">
      <c r="A68">
        <v>586</v>
      </c>
      <c r="B68" s="9">
        <v>40685</v>
      </c>
      <c r="D68">
        <v>8.3</v>
      </c>
      <c r="E68">
        <f t="shared" si="0"/>
        <v>0.09999999999999964</v>
      </c>
      <c r="F68">
        <f t="shared" si="1"/>
        <v>-0.2200000000000001</v>
      </c>
      <c r="G68">
        <v>18.8</v>
      </c>
      <c r="H68">
        <v>-0.5</v>
      </c>
      <c r="I68">
        <v>8.8</v>
      </c>
      <c r="J68">
        <v>-1.7</v>
      </c>
      <c r="K68">
        <v>2.4</v>
      </c>
      <c r="L68">
        <v>21</v>
      </c>
    </row>
    <row r="69" spans="1:12" ht="12.75">
      <c r="A69">
        <v>586</v>
      </c>
      <c r="B69" s="9">
        <v>40686</v>
      </c>
      <c r="D69">
        <v>8</v>
      </c>
      <c r="E69">
        <f t="shared" si="0"/>
        <v>0.3000000000000007</v>
      </c>
      <c r="F69">
        <f t="shared" si="1"/>
        <v>-0.15999999999999998</v>
      </c>
      <c r="G69">
        <v>18.8</v>
      </c>
      <c r="H69">
        <v>0.5</v>
      </c>
      <c r="I69">
        <v>12.8</v>
      </c>
      <c r="J69">
        <v>-1.5</v>
      </c>
      <c r="K69">
        <v>4.5</v>
      </c>
      <c r="L69">
        <v>19</v>
      </c>
    </row>
    <row r="70" spans="1:12" ht="12.75">
      <c r="A70">
        <v>586</v>
      </c>
      <c r="B70" s="9">
        <v>40687</v>
      </c>
      <c r="D70">
        <v>7.7</v>
      </c>
      <c r="E70">
        <f t="shared" si="0"/>
        <v>0.2999999999999998</v>
      </c>
      <c r="F70">
        <f t="shared" si="1"/>
        <v>0</v>
      </c>
      <c r="G70">
        <v>18.8</v>
      </c>
      <c r="H70">
        <v>2.8</v>
      </c>
      <c r="I70">
        <v>11.9</v>
      </c>
      <c r="J70">
        <v>-1.6</v>
      </c>
      <c r="K70">
        <v>5.4</v>
      </c>
      <c r="L70">
        <v>17</v>
      </c>
    </row>
    <row r="71" spans="1:12" ht="12.75">
      <c r="A71">
        <v>586</v>
      </c>
      <c r="B71" s="9">
        <v>40688</v>
      </c>
      <c r="D71">
        <v>7.8</v>
      </c>
      <c r="E71">
        <f t="shared" si="0"/>
        <v>-0.09999999999999964</v>
      </c>
      <c r="F71">
        <f t="shared" si="1"/>
        <v>0.040000000000000036</v>
      </c>
      <c r="G71">
        <v>18.8</v>
      </c>
      <c r="H71">
        <v>0.1</v>
      </c>
      <c r="I71">
        <v>7.2</v>
      </c>
      <c r="J71">
        <v>-1.6</v>
      </c>
      <c r="K71">
        <v>1.5</v>
      </c>
      <c r="L71">
        <v>18</v>
      </c>
    </row>
    <row r="72" spans="1:12" ht="12.75">
      <c r="A72">
        <v>586</v>
      </c>
      <c r="B72" s="9">
        <v>40689</v>
      </c>
      <c r="D72">
        <v>7</v>
      </c>
      <c r="E72">
        <f t="shared" si="0"/>
        <v>0.7999999999999998</v>
      </c>
      <c r="F72">
        <f t="shared" si="1"/>
        <v>0.2800000000000001</v>
      </c>
      <c r="G72">
        <v>18.8</v>
      </c>
      <c r="H72">
        <v>1.8</v>
      </c>
      <c r="I72">
        <v>13.7</v>
      </c>
      <c r="J72">
        <v>-0.6</v>
      </c>
      <c r="K72">
        <v>5.2</v>
      </c>
      <c r="L72">
        <v>15</v>
      </c>
    </row>
    <row r="73" spans="1:12" ht="12.75">
      <c r="A73">
        <v>586</v>
      </c>
      <c r="B73" s="9">
        <v>40690</v>
      </c>
      <c r="D73">
        <v>5.8</v>
      </c>
      <c r="E73">
        <f t="shared" si="0"/>
        <v>1.2000000000000002</v>
      </c>
      <c r="F73" s="24">
        <f t="shared" si="1"/>
        <v>0.5000000000000002</v>
      </c>
      <c r="G73">
        <v>18.8</v>
      </c>
      <c r="H73">
        <v>4</v>
      </c>
      <c r="I73">
        <v>13.8</v>
      </c>
      <c r="J73">
        <v>0.5</v>
      </c>
      <c r="K73">
        <v>7.8</v>
      </c>
      <c r="L73">
        <v>13</v>
      </c>
    </row>
    <row r="74" spans="1:12" ht="12.75">
      <c r="A74">
        <v>586</v>
      </c>
      <c r="B74" s="9">
        <v>40691</v>
      </c>
      <c r="D74">
        <v>4.3</v>
      </c>
      <c r="E74">
        <f t="shared" si="0"/>
        <v>1.5</v>
      </c>
      <c r="F74" s="24">
        <f t="shared" si="1"/>
        <v>0.74</v>
      </c>
      <c r="G74">
        <v>18.8</v>
      </c>
      <c r="H74">
        <v>3.8</v>
      </c>
      <c r="I74">
        <v>14.1</v>
      </c>
      <c r="J74">
        <v>0.4</v>
      </c>
      <c r="K74">
        <v>7.5</v>
      </c>
      <c r="L74">
        <v>9</v>
      </c>
    </row>
    <row r="75" spans="1:12" ht="12.75">
      <c r="A75">
        <v>586</v>
      </c>
      <c r="B75" s="9">
        <v>40692</v>
      </c>
      <c r="D75">
        <v>2.7</v>
      </c>
      <c r="E75">
        <f t="shared" si="0"/>
        <v>1.5999999999999996</v>
      </c>
      <c r="F75" s="24">
        <f t="shared" si="1"/>
        <v>1</v>
      </c>
      <c r="G75">
        <v>18.8</v>
      </c>
      <c r="H75">
        <v>8.1</v>
      </c>
      <c r="I75">
        <v>16.1</v>
      </c>
      <c r="J75">
        <v>1.6</v>
      </c>
      <c r="K75">
        <v>9.5</v>
      </c>
      <c r="L75">
        <v>4</v>
      </c>
    </row>
    <row r="76" spans="1:12" ht="12.75">
      <c r="A76">
        <v>586</v>
      </c>
      <c r="B76" s="9">
        <v>40693</v>
      </c>
      <c r="D76">
        <v>1</v>
      </c>
      <c r="E76">
        <f t="shared" si="0"/>
        <v>1.7000000000000002</v>
      </c>
      <c r="F76" s="24">
        <f t="shared" si="1"/>
        <v>1.3599999999999999</v>
      </c>
      <c r="G76">
        <v>18.8</v>
      </c>
      <c r="H76">
        <v>6.5</v>
      </c>
      <c r="I76">
        <v>14.9</v>
      </c>
      <c r="J76">
        <v>4.6</v>
      </c>
      <c r="K76">
        <v>9.8</v>
      </c>
      <c r="L76">
        <v>1</v>
      </c>
    </row>
    <row r="77" spans="1:12" ht="12.75">
      <c r="A77" s="12">
        <v>586</v>
      </c>
      <c r="B77" s="13">
        <v>40694</v>
      </c>
      <c r="C77" s="12"/>
      <c r="D77" s="12">
        <v>0</v>
      </c>
      <c r="E77" s="12">
        <f t="shared" si="0"/>
        <v>1</v>
      </c>
      <c r="F77" s="35">
        <f t="shared" si="1"/>
        <v>1.4</v>
      </c>
      <c r="G77" s="12">
        <v>18.8</v>
      </c>
      <c r="H77" s="12">
        <v>-2.4</v>
      </c>
      <c r="I77" s="12">
        <v>6.8</v>
      </c>
      <c r="J77" s="12">
        <v>-2.4</v>
      </c>
      <c r="K77" s="12">
        <v>2.4</v>
      </c>
      <c r="L77" s="12">
        <v>1</v>
      </c>
    </row>
    <row r="78" spans="4:11" ht="12.75">
      <c r="D78" s="14" t="s">
        <v>50</v>
      </c>
      <c r="E78" s="27">
        <f>AVERAGE(E16:E77)</f>
        <v>0.21935483870967745</v>
      </c>
      <c r="F78" s="27">
        <f>AVERAGE(F16:F77)</f>
        <v>0.18068965517241384</v>
      </c>
      <c r="G78">
        <f>+G77-G16</f>
        <v>6.100000000000001</v>
      </c>
      <c r="H78" t="s">
        <v>33</v>
      </c>
      <c r="J78" s="14" t="s">
        <v>34</v>
      </c>
      <c r="K78" s="16">
        <f>+AVERAGE(K16:K77)</f>
        <v>1.9903225806451614</v>
      </c>
    </row>
    <row r="79" spans="4:7" ht="12.75">
      <c r="D79" s="14" t="s">
        <v>51</v>
      </c>
      <c r="E79" s="28">
        <f>MAX(E16:E77)</f>
        <v>1.7000000000000002</v>
      </c>
      <c r="F79" s="28">
        <f>MAX(F16:F77)</f>
        <v>1.4</v>
      </c>
      <c r="G79" s="18"/>
    </row>
    <row r="80" spans="4:7" ht="12.75">
      <c r="D80" s="14" t="s">
        <v>37</v>
      </c>
      <c r="E80" s="26">
        <f>COUNT(E16:E77)</f>
        <v>62</v>
      </c>
      <c r="F80" s="26"/>
      <c r="G8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2015-06-10T15:33:26Z</cp:lastPrinted>
  <dcterms:created xsi:type="dcterms:W3CDTF">2011-01-17T22:23:54Z</dcterms:created>
  <dcterms:modified xsi:type="dcterms:W3CDTF">2018-06-26T00:50:18Z</dcterms:modified>
  <cp:category/>
  <cp:version/>
  <cp:contentType/>
  <cp:contentStatus/>
</cp:coreProperties>
</file>