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8795" windowHeight="11505" activeTab="2"/>
  </bookViews>
  <sheets>
    <sheet name="Rabbit Ears Summary" sheetId="1" r:id="rId1"/>
    <sheet name="analysis" sheetId="2" r:id="rId2"/>
    <sheet name="RabEars WY 2018" sheetId="3" r:id="rId3"/>
    <sheet name="RabEars WY 2017" sheetId="4" r:id="rId4"/>
    <sheet name="RabEars WY 2016" sheetId="5" r:id="rId5"/>
    <sheet name="RabEars WY 2015" sheetId="6" r:id="rId6"/>
    <sheet name="RabEars WY 2014" sheetId="7" r:id="rId7"/>
    <sheet name="RabEars WY 2013" sheetId="8" r:id="rId8"/>
    <sheet name="RabEars WY 2012" sheetId="9" r:id="rId9"/>
    <sheet name="RabEars WY 2011" sheetId="10" r:id="rId10"/>
    <sheet name="RabEars WY 2010" sheetId="11" r:id="rId11"/>
    <sheet name="RabEars WY 2009" sheetId="12" r:id="rId12"/>
    <sheet name="RabEars WY 2008" sheetId="13" r:id="rId13"/>
    <sheet name="RabEars WY 2007" sheetId="14" r:id="rId14"/>
    <sheet name="RabEars WY 2006" sheetId="15" r:id="rId15"/>
  </sheets>
  <definedNames>
    <definedName name="_xlnm.Print_Area" localSheetId="0">'Rabbit Ears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<sst xmlns="http://schemas.openxmlformats.org/spreadsheetml/2006/main" count="440" uniqueCount="78">
  <si>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</si>
  <si>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</si>
  <si>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</si>
  <si>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</si>
  <si>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</si>
  <si>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</si>
  <si>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</si>
  <si>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</si>
  <si>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</si>
  <si>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</si>
  <si>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</si>
  <si>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</si>
  <si>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</si>
  <si>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</si>
  <si>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</si>
  <si>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</si>
  <si>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</si>
  <si>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</si>
  <si>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</si>
  <si>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Rabbit Ears Snotel Snowmelt Season Summary Data</t>
  </si>
  <si>
    <t xml:space="preserve"> Wed Jan 19 09:01:03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</si>
  <si>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</si>
  <si>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</si>
  <si>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</si>
  <si>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</si>
  <si>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</si>
  <si>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</si>
  <si>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</si>
  <si>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</si>
  <si>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</si>
  <si>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</si>
  <si>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</si>
  <si>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</si>
  <si>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</si>
  <si>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</si>
  <si>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</si>
  <si>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09:06:06 PST 2011  NRCS National Water and Climate Center - Provisional Data - subject to revision</t>
  </si>
  <si>
    <t>Snow decline</t>
  </si>
  <si>
    <t xml:space="preserve"> Wed Jan 19 09:10:05 PST 2011  NRCS National Water and Climate Center - Provisional Data - subject to revision</t>
  </si>
  <si>
    <t xml:space="preserve"> Wed Jan 19 09:14:53 PST 2011  NRCS National Water and Climate Center - Provisional Data - subject to revision</t>
  </si>
  <si>
    <t xml:space="preserve"> Wed Jan 19 09:19:38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</si>
  <si>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</si>
  <si>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</si>
  <si>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</si>
  <si>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</si>
  <si>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</si>
  <si>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</si>
  <si>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09:42:30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</si>
  <si>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</si>
  <si>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</si>
  <si>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</si>
  <si>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</si>
  <si>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</si>
  <si>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</si>
  <si>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</si>
  <si>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</si>
  <si>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</si>
  <si>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</si>
  <si>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</si>
  <si>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</si>
  <si>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06:58:37 PDT 2012  NRCS National Water and Climate Center - Provisional Data - subject to revision Colorado (PST) SNOTEL Site RABBIT EARS</t>
  </si>
  <si>
    <t>Time</t>
  </si>
  <si>
    <t>&lt;&lt; added precip</t>
  </si>
  <si>
    <t>Mean temp &gt;&gt;</t>
  </si>
  <si>
    <t>Temp C</t>
  </si>
  <si>
    <t xml:space="preserve">  Colorado (PST) SNOTEL Site RABBIT EARS - NRCS National Water and Climate Center - Provisional Data - subject to revision as of Tue Jun 04 07:39:16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</si>
  <si>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</si>
  <si>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</si>
  <si>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RABBIT EARS - NRCS National Water and Climate Center - Provisional Data - subject to revision as of Wed Jun 18 07:19:36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</si>
  <si>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</si>
  <si>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26.1" on April 28</t>
  </si>
  <si>
    <t>Colorado (PST) SNOTEL Site Rabbit Ears - NRCS National Water and Climate Center - Provisional Data - subject to revision as of Wed Jun 10 10:14:45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</si>
  <si>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</si>
  <si>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14</t>
  </si>
  <si>
    <t>WY 2016</t>
  </si>
  <si>
    <t>Average</t>
  </si>
  <si>
    <t>WY 2017</t>
  </si>
  <si>
    <t>WY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</si>
</sst>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  <numFmt numFmtId="174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Font="1" applyAlignment="1" quotePrefix="1">
      <alignment/>
    </xf>
    <xf numFmtId="14" fontId="26" fillId="0" borderId="0" xfId="57" applyNumberFormat="1" applyFill="1">
      <alignment/>
      <protection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26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0" fontId="26" fillId="36" borderId="0" xfId="57" applyFill="1">
      <alignment/>
      <protection/>
    </xf>
    <xf numFmtId="9" fontId="0" fillId="0" borderId="0" xfId="61" applyFont="1" applyBorder="1" applyAlignment="1">
      <alignment horizontal="center"/>
    </xf>
    <xf numFmtId="14" fontId="26" fillId="0" borderId="10" xfId="57" applyNumberFormat="1" applyBorder="1">
      <alignment/>
      <protection/>
    </xf>
    <xf numFmtId="0" fontId="26" fillId="0" borderId="0" xfId="57" applyFill="1">
      <alignment/>
      <protection/>
    </xf>
    <xf numFmtId="14" fontId="26" fillId="36" borderId="0" xfId="57" applyNumberFormat="1" applyFill="1">
      <alignment/>
      <protection/>
    </xf>
    <xf numFmtId="0" fontId="26" fillId="0" borderId="0" xfId="57">
      <alignment/>
      <protection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14" fontId="43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0" fontId="0" fillId="43" borderId="0" xfId="0" applyFill="1" applyAlignment="1">
      <alignment horizontal="right"/>
    </xf>
    <xf numFmtId="164" fontId="0" fillId="43" borderId="0" xfId="0" applyNumberForma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43" borderId="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right"/>
    </xf>
    <xf numFmtId="164" fontId="0" fillId="43" borderId="10" xfId="0" applyNumberForma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/>
    </xf>
    <xf numFmtId="14" fontId="43" fillId="36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3" fillId="0" borderId="0" xfId="0" applyFont="1" applyAlignment="1">
      <alignment vertic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right"/>
    </xf>
    <xf numFmtId="14" fontId="43" fillId="0" borderId="0" xfId="0" applyNumberFormat="1" applyFont="1" applyFill="1" applyAlignment="1">
      <alignment vertical="center"/>
    </xf>
    <xf numFmtId="2" fontId="43" fillId="0" borderId="0" xfId="0" applyNumberFormat="1" applyFont="1" applyAlignment="1">
      <alignment vertical="center"/>
    </xf>
    <xf numFmtId="2" fontId="43" fillId="0" borderId="0" xfId="0" applyNumberFormat="1" applyFont="1" applyFill="1" applyAlignment="1">
      <alignment vertical="center"/>
    </xf>
    <xf numFmtId="2" fontId="43" fillId="36" borderId="0" xfId="0" applyNumberFormat="1" applyFont="1" applyFill="1" applyAlignment="1">
      <alignment vertical="center"/>
    </xf>
    <xf numFmtId="168" fontId="5" fillId="0" borderId="0" xfId="0" applyNumberFormat="1" applyFont="1" applyBorder="1" applyAlignment="1" quotePrefix="1">
      <alignment horizontal="center"/>
    </xf>
    <xf numFmtId="9" fontId="0" fillId="0" borderId="0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52</v>
      </c>
      <c r="J1" s="4"/>
    </row>
    <row r="2" spans="1:10" ht="12.75">
      <c r="A2" s="54" t="s">
        <v>70</v>
      </c>
      <c r="D2" s="49"/>
      <c r="H2" s="20" t="s">
        <v>41</v>
      </c>
      <c r="I2" s="3" t="s">
        <v>53</v>
      </c>
      <c r="J2" s="4" t="s">
        <v>54</v>
      </c>
    </row>
    <row r="3" spans="4:10" ht="12.75">
      <c r="D3" s="50" t="s">
        <v>67</v>
      </c>
      <c r="F3" s="3" t="s">
        <v>1</v>
      </c>
      <c r="G3" s="3" t="s">
        <v>1</v>
      </c>
      <c r="H3" s="20" t="s">
        <v>0</v>
      </c>
      <c r="I3" s="3" t="s">
        <v>55</v>
      </c>
      <c r="J3" s="4" t="s">
        <v>56</v>
      </c>
    </row>
    <row r="4" spans="2:10" ht="12.75">
      <c r="B4" s="2" t="s">
        <v>2</v>
      </c>
      <c r="C4" s="3" t="s">
        <v>3</v>
      </c>
      <c r="D4" s="50" t="s">
        <v>44</v>
      </c>
      <c r="E4" s="4" t="s">
        <v>4</v>
      </c>
      <c r="F4" s="3" t="s">
        <v>6</v>
      </c>
      <c r="G4" s="3" t="s">
        <v>7</v>
      </c>
      <c r="H4" s="20" t="s">
        <v>5</v>
      </c>
      <c r="I4" s="32" t="s">
        <v>57</v>
      </c>
      <c r="J4" s="4" t="s">
        <v>58</v>
      </c>
    </row>
    <row r="5" spans="1:10" ht="12.75">
      <c r="A5" s="9"/>
      <c r="B5" s="5" t="s">
        <v>8</v>
      </c>
      <c r="C5" s="6" t="s">
        <v>9</v>
      </c>
      <c r="D5" s="51" t="s">
        <v>8</v>
      </c>
      <c r="E5" s="7" t="s">
        <v>10</v>
      </c>
      <c r="F5" s="6" t="s">
        <v>11</v>
      </c>
      <c r="G5" s="6" t="s">
        <v>64</v>
      </c>
      <c r="H5" s="21" t="s">
        <v>9</v>
      </c>
      <c r="I5" s="6" t="s">
        <v>59</v>
      </c>
      <c r="J5" s="7" t="s">
        <v>8</v>
      </c>
    </row>
    <row r="6" spans="1:10" ht="12.75">
      <c r="A6" s="2" t="s">
        <v>12</v>
      </c>
      <c r="B6" s="8">
        <f>'RabEars WY 2006'!B14</f>
        <v>38816</v>
      </c>
      <c r="C6" s="3">
        <f>'RabEars WY 2006'!D14</f>
        <v>38</v>
      </c>
      <c r="D6" s="52">
        <f>C6/26.1</f>
        <v>1.4559386973180075</v>
      </c>
      <c r="E6" s="4">
        <f>'RabEars WY 2006'!E67</f>
        <v>50</v>
      </c>
      <c r="F6" s="3">
        <f>'RabEars WY 2006'!G65</f>
        <v>2.299999999999997</v>
      </c>
      <c r="G6" s="3">
        <f>'RabEars WY 2006'!K65</f>
        <v>4.594117647058824</v>
      </c>
      <c r="H6" s="20">
        <f aca="true" t="shared" si="0" ref="H6:H16">(C6+F6)/E6</f>
        <v>0.8059999999999999</v>
      </c>
      <c r="I6" s="2">
        <v>1.7600000000000002</v>
      </c>
      <c r="J6" s="2">
        <v>4</v>
      </c>
    </row>
    <row r="7" spans="1:10" ht="12.75">
      <c r="A7" s="2" t="s">
        <v>13</v>
      </c>
      <c r="B7" s="8">
        <f>'RabEars WY 2007'!B19</f>
        <v>39186</v>
      </c>
      <c r="C7" s="3">
        <f>'RabEars WY 2007'!D19</f>
        <v>22.7</v>
      </c>
      <c r="D7" s="52">
        <f aca="true" t="shared" si="1" ref="D7:D18">C7/26.1</f>
        <v>0.8697318007662834</v>
      </c>
      <c r="E7" s="4">
        <f>'RabEars WY 2007'!E59</f>
        <v>37</v>
      </c>
      <c r="F7" s="3">
        <f>'RabEars WY 2007'!G57</f>
        <v>2.900000000000002</v>
      </c>
      <c r="G7" s="3">
        <f>'RabEars WY 2007'!K57</f>
        <v>4.88421052631579</v>
      </c>
      <c r="H7" s="20">
        <f t="shared" si="0"/>
        <v>0.6918918918918919</v>
      </c>
      <c r="I7" s="2">
        <v>1.4599999999999997</v>
      </c>
      <c r="J7" s="2">
        <v>5</v>
      </c>
    </row>
    <row r="8" spans="1:10" ht="12.75">
      <c r="A8" s="2" t="s">
        <v>14</v>
      </c>
      <c r="B8" s="8">
        <f>'RabEars WY 2008'!B20</f>
        <v>39553</v>
      </c>
      <c r="C8" s="3">
        <f>'RabEars WY 2008'!D20</f>
        <v>38</v>
      </c>
      <c r="D8" s="52">
        <f t="shared" si="1"/>
        <v>1.4559386973180075</v>
      </c>
      <c r="E8" s="4">
        <f>'RabEars WY 2008'!E85</f>
        <v>62</v>
      </c>
      <c r="F8" s="3">
        <f>'RabEars WY 2008'!G83</f>
        <v>8.5</v>
      </c>
      <c r="G8" s="3">
        <f>'RabEars WY 2008'!K83</f>
        <v>4.122222222222222</v>
      </c>
      <c r="H8" s="20">
        <f t="shared" si="0"/>
        <v>0.75</v>
      </c>
      <c r="I8" s="20">
        <v>1.7000000000000004</v>
      </c>
      <c r="J8" s="2">
        <v>3</v>
      </c>
    </row>
    <row r="9" spans="1:10" ht="12.75">
      <c r="A9" s="2" t="s">
        <v>15</v>
      </c>
      <c r="B9" s="8">
        <f>'RabEars WY 2009'!B26</f>
        <v>39924</v>
      </c>
      <c r="C9" s="3">
        <f>'RabEars WY 2009'!D26</f>
        <v>32.8</v>
      </c>
      <c r="D9" s="52">
        <f t="shared" si="1"/>
        <v>1.2567049808429116</v>
      </c>
      <c r="E9" s="4">
        <f>'RabEars WY 2009'!E69</f>
        <v>40</v>
      </c>
      <c r="F9" s="3">
        <f>'RabEars WY 2009'!G67</f>
        <v>3.799999999999997</v>
      </c>
      <c r="G9" s="3">
        <f>'RabEars WY 2009'!K67</f>
        <v>5.726829268292684</v>
      </c>
      <c r="H9" s="20">
        <f t="shared" si="0"/>
        <v>0.9149999999999998</v>
      </c>
      <c r="I9" s="2">
        <v>1.5800000000000005</v>
      </c>
      <c r="J9" s="2">
        <v>2</v>
      </c>
    </row>
    <row r="10" spans="1:10" ht="12.75">
      <c r="A10" s="2" t="s">
        <v>16</v>
      </c>
      <c r="B10" s="8">
        <f>'RabEars WY 2010'!B51</f>
        <v>40314</v>
      </c>
      <c r="C10" s="3">
        <f>'RabEars WY 2010'!D51</f>
        <v>19.2</v>
      </c>
      <c r="D10" s="52">
        <f t="shared" si="1"/>
        <v>0.7356321839080459</v>
      </c>
      <c r="E10" s="4">
        <f>'RabEars WY 2010'!E76</f>
        <v>22</v>
      </c>
      <c r="F10" s="3">
        <f>'RabEars WY 2010'!G74</f>
        <v>2.1000000000000014</v>
      </c>
      <c r="G10" s="3">
        <f>'RabEars WY 2010'!K74</f>
        <v>7.934782608695652</v>
      </c>
      <c r="H10" s="20">
        <f t="shared" si="0"/>
        <v>0.9681818181818183</v>
      </c>
      <c r="I10" s="2">
        <v>1.3399999999999999</v>
      </c>
      <c r="J10" s="2">
        <v>1</v>
      </c>
    </row>
    <row r="11" spans="1:10" ht="12.75">
      <c r="A11" s="2" t="s">
        <v>17</v>
      </c>
      <c r="B11" s="8">
        <v>40669</v>
      </c>
      <c r="C11" s="3">
        <v>51.6</v>
      </c>
      <c r="D11" s="52">
        <f t="shared" si="1"/>
        <v>1.9770114942528736</v>
      </c>
      <c r="E11" s="4">
        <v>52</v>
      </c>
      <c r="F11" s="3">
        <v>5.299999999999997</v>
      </c>
      <c r="G11" s="3">
        <v>7.26923076923077</v>
      </c>
      <c r="H11" s="20">
        <f t="shared" si="0"/>
        <v>1.0942307692307691</v>
      </c>
      <c r="I11" s="2">
        <v>1.94</v>
      </c>
      <c r="J11" s="2">
        <v>4</v>
      </c>
    </row>
    <row r="12" spans="1:10" s="43" customFormat="1" ht="12.75">
      <c r="A12" s="47" t="s">
        <v>50</v>
      </c>
      <c r="B12" s="44">
        <v>40981</v>
      </c>
      <c r="C12" s="32">
        <v>15.2</v>
      </c>
      <c r="D12" s="52">
        <f t="shared" si="1"/>
        <v>0.582375478927203</v>
      </c>
      <c r="E12" s="45">
        <v>57</v>
      </c>
      <c r="F12" s="32">
        <v>4.399999999999999</v>
      </c>
      <c r="G12" s="32">
        <v>4.050877192982456</v>
      </c>
      <c r="H12" s="46">
        <f t="shared" si="0"/>
        <v>0.343859649122807</v>
      </c>
      <c r="I12" s="47">
        <v>0.8200000000000001</v>
      </c>
      <c r="J12" s="48">
        <v>8</v>
      </c>
    </row>
    <row r="13" spans="1:10" s="43" customFormat="1" ht="12.75">
      <c r="A13" s="47" t="s">
        <v>66</v>
      </c>
      <c r="B13" s="44">
        <f>+'RabEars WY 2013'!B64</f>
        <v>41390</v>
      </c>
      <c r="C13" s="32">
        <f>+'RabEars WY 2013'!D64</f>
        <v>23.8</v>
      </c>
      <c r="D13" s="61">
        <f t="shared" si="1"/>
        <v>0.9118773946360152</v>
      </c>
      <c r="E13" s="45">
        <f>+'RabEars WY 2013'!E106</f>
        <v>39</v>
      </c>
      <c r="F13" s="32">
        <f>+'RabEars WY 2013'!G104</f>
        <v>4.799999999999997</v>
      </c>
      <c r="G13" s="32">
        <f>+'RabEars WY 2013'!K104</f>
        <v>6.056410256410257</v>
      </c>
      <c r="H13" s="46">
        <f t="shared" si="0"/>
        <v>0.7333333333333333</v>
      </c>
      <c r="I13" s="46">
        <f>+'RabEars WY 2013'!F105</f>
        <v>1.6199999999999999</v>
      </c>
      <c r="J13" s="48">
        <v>2</v>
      </c>
    </row>
    <row r="14" spans="1:12" ht="12.75">
      <c r="A14" s="47" t="s">
        <v>69</v>
      </c>
      <c r="B14" s="44">
        <f>+'RabEars WY 2014'!B55</f>
        <v>41748</v>
      </c>
      <c r="C14" s="32">
        <f>+'RabEars WY 2014'!D55</f>
        <v>38.6</v>
      </c>
      <c r="D14" s="61">
        <f t="shared" si="1"/>
        <v>1.4789272030651341</v>
      </c>
      <c r="E14" s="45">
        <f>+'RabEars WY 2014'!E108</f>
        <v>50</v>
      </c>
      <c r="F14" s="32">
        <f>+'RabEars WY 2014'!G106</f>
        <v>5</v>
      </c>
      <c r="G14" s="32">
        <f>+'RabEars WY 2014'!K106</f>
        <v>5.17</v>
      </c>
      <c r="H14" s="46">
        <f t="shared" si="0"/>
        <v>0.872</v>
      </c>
      <c r="I14" s="47">
        <f>+'RabEars WY 2014'!F107</f>
        <v>2.18</v>
      </c>
      <c r="J14" s="48">
        <v>3</v>
      </c>
      <c r="K14" s="43"/>
      <c r="L14" s="43"/>
    </row>
    <row r="15" spans="1:12" ht="12.75">
      <c r="A15" s="72" t="s">
        <v>72</v>
      </c>
      <c r="B15" s="44">
        <f>'RabEars WY 2015'!B33</f>
        <v>42091</v>
      </c>
      <c r="C15" s="32">
        <f>'RabEars WY 2015'!D33</f>
        <v>19.4</v>
      </c>
      <c r="D15" s="61">
        <f t="shared" si="1"/>
        <v>0.7432950191570881</v>
      </c>
      <c r="E15" s="45">
        <f>'RabEars WY 2015'!E103</f>
        <v>67</v>
      </c>
      <c r="F15" s="32">
        <f>'RabEars WY 2015'!G101</f>
        <v>10.8</v>
      </c>
      <c r="G15" s="32">
        <f>'RabEars WY 2015'!K101</f>
        <v>3.56268656716418</v>
      </c>
      <c r="H15" s="46">
        <f t="shared" si="0"/>
        <v>0.4507462686567164</v>
      </c>
      <c r="I15" s="47">
        <f>'RabEars WY 2015'!F102</f>
        <v>1.2</v>
      </c>
      <c r="J15" s="48">
        <v>3</v>
      </c>
      <c r="K15" s="43"/>
      <c r="L15" s="43"/>
    </row>
    <row r="16" spans="1:12" ht="12.75">
      <c r="A16" s="72" t="s">
        <v>74</v>
      </c>
      <c r="B16" s="44">
        <f>'RabEars WY 2016'!B44</f>
        <v>42468</v>
      </c>
      <c r="C16" s="32">
        <f>'RabEars WY 2016'!D111</f>
        <v>33.3</v>
      </c>
      <c r="D16" s="61">
        <f t="shared" si="1"/>
        <v>1.2758620689655171</v>
      </c>
      <c r="E16" s="45">
        <f>'RabEars WY 2016'!E110</f>
        <v>63</v>
      </c>
      <c r="F16" s="32">
        <f>'RabEars WY 2016'!G108</f>
        <v>9</v>
      </c>
      <c r="G16" s="32">
        <f>'RabEars WY 2016'!K108</f>
        <v>4.855555555555554</v>
      </c>
      <c r="H16" s="46">
        <f t="shared" si="0"/>
        <v>0.6714285714285714</v>
      </c>
      <c r="I16" s="47">
        <f>'RabEars WY 2016'!F109</f>
        <v>2.24</v>
      </c>
      <c r="J16" s="48">
        <v>2</v>
      </c>
      <c r="K16" s="43"/>
      <c r="L16" s="43"/>
    </row>
    <row r="17" spans="1:16" ht="12.75">
      <c r="A17" s="72" t="s">
        <v>76</v>
      </c>
      <c r="B17" s="44">
        <f>'RabEars WY 2017'!B55</f>
        <v>42844</v>
      </c>
      <c r="C17" s="32">
        <f>'RabEars WY 2017'!D55</f>
        <v>38.6</v>
      </c>
      <c r="D17" s="61">
        <f t="shared" si="1"/>
        <v>1.4789272030651341</v>
      </c>
      <c r="E17" s="45">
        <f>'RabEars WY 2017'!E104</f>
        <v>46</v>
      </c>
      <c r="F17" s="32">
        <f>'RabEars WY 2017'!G102</f>
        <v>9.2</v>
      </c>
      <c r="G17" s="32">
        <f>'RabEars WY 2017'!K102</f>
        <v>4.202173913043478</v>
      </c>
      <c r="H17" s="46">
        <f>(C17+F17)/E17</f>
        <v>1.0391304347826087</v>
      </c>
      <c r="I17" s="47">
        <f>'RabEars WY 2017'!F103</f>
        <v>1.86</v>
      </c>
      <c r="J17" s="48">
        <v>0</v>
      </c>
      <c r="K17" s="43"/>
      <c r="L17" s="43"/>
      <c r="M17" s="43"/>
      <c r="N17" s="43"/>
      <c r="O17" s="43"/>
      <c r="P17" s="43"/>
    </row>
    <row r="18" spans="1:16" ht="12.75">
      <c r="A18" s="59" t="s">
        <v>77</v>
      </c>
      <c r="B18" s="37">
        <f>'RabEars WY 2018'!B58</f>
        <v>43212</v>
      </c>
      <c r="C18" s="6">
        <f>'RabEars WY 2018'!D58</f>
        <v>24.2</v>
      </c>
      <c r="D18" s="53">
        <f t="shared" si="1"/>
        <v>0.9272030651340996</v>
      </c>
      <c r="E18" s="7">
        <f>'RabEars WY 2018'!E96</f>
        <v>35</v>
      </c>
      <c r="F18" s="6">
        <f>'RabEars WY 2018'!G94</f>
        <v>2</v>
      </c>
      <c r="G18" s="6">
        <f>'RabEars WY 2018'!K94</f>
        <v>7.31142857142857</v>
      </c>
      <c r="H18" s="21">
        <f>(C18+F18)/E18</f>
        <v>0.7485714285714286</v>
      </c>
      <c r="I18" s="5">
        <f>'RabEars WY 2018'!F95</f>
        <v>1.1</v>
      </c>
      <c r="J18" s="38">
        <v>1</v>
      </c>
      <c r="K18" s="43"/>
      <c r="L18" s="43"/>
      <c r="M18" s="43"/>
      <c r="N18" s="43"/>
      <c r="O18" s="43"/>
      <c r="P18" s="43"/>
    </row>
    <row r="19" spans="1:16" ht="12.75">
      <c r="A19" s="22" t="s">
        <v>18</v>
      </c>
      <c r="B19" s="44"/>
      <c r="C19" s="32">
        <f>AVERAGE(C6:C18)</f>
        <v>30.415384615384614</v>
      </c>
      <c r="D19" s="163">
        <f aca="true" t="shared" si="2" ref="D19:J19">AVERAGE(D6:D18)</f>
        <v>1.165340406719717</v>
      </c>
      <c r="E19" s="32">
        <f t="shared" si="2"/>
        <v>47.69230769230769</v>
      </c>
      <c r="F19" s="32">
        <f t="shared" si="2"/>
        <v>5.392307692307692</v>
      </c>
      <c r="G19" s="32">
        <f t="shared" si="2"/>
        <v>5.364655776800034</v>
      </c>
      <c r="H19" s="32">
        <f t="shared" si="2"/>
        <v>0.775721089630765</v>
      </c>
      <c r="I19" s="32">
        <f t="shared" si="2"/>
        <v>1.5999999999999999</v>
      </c>
      <c r="J19" s="32">
        <f t="shared" si="2"/>
        <v>2.923076923076923</v>
      </c>
      <c r="K19" s="43"/>
      <c r="L19" s="43"/>
      <c r="M19" s="43"/>
      <c r="N19" s="43"/>
      <c r="O19" s="43"/>
      <c r="P19" s="43"/>
    </row>
    <row r="20" spans="1:16" ht="12.75">
      <c r="A20" s="43"/>
      <c r="B20" s="47"/>
      <c r="C20" s="32"/>
      <c r="D20" s="32"/>
      <c r="E20" s="32"/>
      <c r="F20" s="32"/>
      <c r="G20" s="32"/>
      <c r="H20" s="32"/>
      <c r="I20" s="32"/>
      <c r="J20" s="43"/>
      <c r="K20" s="43"/>
      <c r="L20" s="43"/>
      <c r="M20" s="43"/>
      <c r="N20" s="43"/>
      <c r="O20" s="43"/>
      <c r="P20" s="43"/>
    </row>
    <row r="21" spans="1:16" ht="12.75">
      <c r="A21" s="151" t="s">
        <v>42</v>
      </c>
      <c r="B21" s="152">
        <f>+B10</f>
        <v>40314</v>
      </c>
      <c r="C21" s="153">
        <f>MAX(C6:C18)</f>
        <v>51.6</v>
      </c>
      <c r="D21" s="153">
        <f aca="true" t="shared" si="3" ref="D21:J21">MAX(D6:D18)</f>
        <v>1.9770114942528736</v>
      </c>
      <c r="E21" s="153">
        <f t="shared" si="3"/>
        <v>67</v>
      </c>
      <c r="F21" s="153">
        <f t="shared" si="3"/>
        <v>10.8</v>
      </c>
      <c r="G21" s="153">
        <f t="shared" si="3"/>
        <v>7.934782608695652</v>
      </c>
      <c r="H21" s="153">
        <f t="shared" si="3"/>
        <v>1.0942307692307691</v>
      </c>
      <c r="I21" s="153">
        <f t="shared" si="3"/>
        <v>2.24</v>
      </c>
      <c r="J21" s="153">
        <f t="shared" si="3"/>
        <v>8</v>
      </c>
      <c r="K21" s="43"/>
      <c r="L21" s="43"/>
      <c r="M21" s="43"/>
      <c r="N21" s="43"/>
      <c r="O21" s="43"/>
      <c r="P21" s="43"/>
    </row>
    <row r="22" spans="1:16" ht="12.75">
      <c r="A22" s="151" t="s">
        <v>43</v>
      </c>
      <c r="B22" s="152">
        <f>+B12</f>
        <v>40981</v>
      </c>
      <c r="C22" s="153">
        <f>MIN(C6:C18)</f>
        <v>15.2</v>
      </c>
      <c r="D22" s="153">
        <f aca="true" t="shared" si="4" ref="D22:J22">MIN(D6:D18)</f>
        <v>0.582375478927203</v>
      </c>
      <c r="E22" s="153">
        <f t="shared" si="4"/>
        <v>22</v>
      </c>
      <c r="F22" s="153">
        <f t="shared" si="4"/>
        <v>2</v>
      </c>
      <c r="G22" s="153">
        <f t="shared" si="4"/>
        <v>3.56268656716418</v>
      </c>
      <c r="H22" s="153">
        <f t="shared" si="4"/>
        <v>0.343859649122807</v>
      </c>
      <c r="I22" s="153">
        <f t="shared" si="4"/>
        <v>0.8200000000000001</v>
      </c>
      <c r="J22" s="153">
        <f t="shared" si="4"/>
        <v>0</v>
      </c>
      <c r="K22" s="43"/>
      <c r="L22" s="43"/>
      <c r="M22" s="43"/>
      <c r="N22" s="43"/>
      <c r="O22" s="43"/>
      <c r="P22" s="43"/>
    </row>
    <row r="23" spans="1:16" ht="12.75">
      <c r="A23" s="151" t="s">
        <v>51</v>
      </c>
      <c r="B23" s="154">
        <v>64</v>
      </c>
      <c r="C23" s="153">
        <f>+C21-C22</f>
        <v>36.400000000000006</v>
      </c>
      <c r="D23" s="153">
        <f aca="true" t="shared" si="5" ref="D23:J23">+D21-D22</f>
        <v>1.3946360153256707</v>
      </c>
      <c r="E23" s="153">
        <f t="shared" si="5"/>
        <v>45</v>
      </c>
      <c r="F23" s="153">
        <f t="shared" si="5"/>
        <v>8.8</v>
      </c>
      <c r="G23" s="153">
        <f t="shared" si="5"/>
        <v>4.3720960415314725</v>
      </c>
      <c r="H23" s="153">
        <f t="shared" si="5"/>
        <v>0.7503711201079621</v>
      </c>
      <c r="I23" s="153">
        <f t="shared" si="5"/>
        <v>1.4200000000000002</v>
      </c>
      <c r="J23" s="153">
        <f t="shared" si="5"/>
        <v>8</v>
      </c>
      <c r="K23" s="43"/>
      <c r="L23" s="43"/>
      <c r="M23" s="43"/>
      <c r="N23" s="43"/>
      <c r="O23" s="43"/>
      <c r="P23" s="43"/>
    </row>
    <row r="24" spans="1:16" ht="12.75">
      <c r="A24" s="151" t="s">
        <v>44</v>
      </c>
      <c r="B24" s="162" t="s">
        <v>73</v>
      </c>
      <c r="C24" s="153">
        <f>MEDIAN(C6:C18)</f>
        <v>32.8</v>
      </c>
      <c r="D24" s="153">
        <f aca="true" t="shared" si="6" ref="D24:J24">MEDIAN(D6:D18)</f>
        <v>1.2567049808429116</v>
      </c>
      <c r="E24" s="153">
        <f t="shared" si="6"/>
        <v>50</v>
      </c>
      <c r="F24" s="153">
        <f t="shared" si="6"/>
        <v>4.799999999999997</v>
      </c>
      <c r="G24" s="153">
        <f t="shared" si="6"/>
        <v>4.88421052631579</v>
      </c>
      <c r="H24" s="153">
        <f t="shared" si="6"/>
        <v>0.75</v>
      </c>
      <c r="I24" s="153">
        <f t="shared" si="6"/>
        <v>1.6199999999999999</v>
      </c>
      <c r="J24" s="153">
        <f t="shared" si="6"/>
        <v>3</v>
      </c>
      <c r="K24" s="43"/>
      <c r="L24" s="43"/>
      <c r="M24" s="43"/>
      <c r="N24" s="43"/>
      <c r="O24" s="43"/>
      <c r="P24" s="43"/>
    </row>
    <row r="25" spans="1:10" ht="12.75">
      <c r="A25" s="23" t="s">
        <v>45</v>
      </c>
      <c r="B25" s="24"/>
      <c r="C25" s="24">
        <f>STDEV(C6:C18)</f>
        <v>10.537144312213362</v>
      </c>
      <c r="D25" s="24">
        <f aca="true" t="shared" si="7" ref="D25:J25">STDEV(D6:D18)</f>
        <v>0.40372200429936234</v>
      </c>
      <c r="E25" s="24">
        <f t="shared" si="7"/>
        <v>12.912426930316748</v>
      </c>
      <c r="F25" s="24">
        <f t="shared" si="7"/>
        <v>3.0078955928415962</v>
      </c>
      <c r="G25" s="24">
        <f t="shared" si="7"/>
        <v>1.4030419042630429</v>
      </c>
      <c r="H25" s="24">
        <f t="shared" si="7"/>
        <v>0.21421789710049136</v>
      </c>
      <c r="I25" s="24">
        <f t="shared" si="7"/>
        <v>0.4154515615568216</v>
      </c>
      <c r="J25" s="24">
        <f t="shared" si="7"/>
        <v>2.0599975105785306</v>
      </c>
    </row>
    <row r="26" spans="1:10" ht="12.75">
      <c r="A26" s="23" t="s">
        <v>46</v>
      </c>
      <c r="B26" s="26"/>
      <c r="C26" s="25">
        <f>C25/C19</f>
        <v>0.3464412646908794</v>
      </c>
      <c r="D26" s="25">
        <f aca="true" t="shared" si="8" ref="D26:J26">D25/D19</f>
        <v>0.3464412646908792</v>
      </c>
      <c r="E26" s="25">
        <f t="shared" si="8"/>
        <v>0.27074443563567374</v>
      </c>
      <c r="F26" s="25">
        <f t="shared" si="8"/>
        <v>0.5578123068037197</v>
      </c>
      <c r="G26" s="25">
        <f t="shared" si="8"/>
        <v>0.2615343766007563</v>
      </c>
      <c r="H26" s="25">
        <f t="shared" si="8"/>
        <v>0.2761532462685226</v>
      </c>
      <c r="I26" s="25">
        <f t="shared" si="8"/>
        <v>0.25965722597301355</v>
      </c>
      <c r="J26" s="25">
        <f t="shared" si="8"/>
        <v>0.7047359904610763</v>
      </c>
    </row>
    <row r="28" ht="12.75">
      <c r="E28" s="45"/>
    </row>
    <row r="30" ht="12.75">
      <c r="E30" s="45"/>
    </row>
    <row r="33" ht="12.75">
      <c r="F33" s="32"/>
    </row>
    <row r="35" ht="12.75">
      <c r="F35" s="32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6" sqref="D6:F93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57</v>
      </c>
      <c r="F5" s="32" t="s">
        <v>57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40634</v>
      </c>
      <c r="D6">
        <v>40.7</v>
      </c>
      <c r="E6" s="14" t="s">
        <v>59</v>
      </c>
      <c r="F6" s="6" t="s">
        <v>59</v>
      </c>
      <c r="G6">
        <v>43.2</v>
      </c>
      <c r="H6">
        <v>0</v>
      </c>
      <c r="I6">
        <v>29.4</v>
      </c>
      <c r="J6">
        <v>-9.3</v>
      </c>
      <c r="K6">
        <v>0.5</v>
      </c>
      <c r="L6">
        <v>99</v>
      </c>
    </row>
    <row r="7" spans="1:12" ht="12.75">
      <c r="A7">
        <v>709</v>
      </c>
      <c r="B7" s="10">
        <v>40635</v>
      </c>
      <c r="D7">
        <v>40.9</v>
      </c>
      <c r="G7">
        <v>43.2</v>
      </c>
      <c r="H7">
        <v>0.1</v>
      </c>
      <c r="I7">
        <v>-99.9</v>
      </c>
      <c r="J7">
        <v>-9.1</v>
      </c>
      <c r="K7">
        <v>2.6</v>
      </c>
      <c r="L7">
        <v>96</v>
      </c>
    </row>
    <row r="8" spans="1:12" ht="12.75">
      <c r="A8">
        <v>709</v>
      </c>
      <c r="B8" s="10">
        <v>40636</v>
      </c>
      <c r="D8">
        <v>40.9</v>
      </c>
      <c r="G8">
        <v>43.4</v>
      </c>
      <c r="H8">
        <v>7.4</v>
      </c>
      <c r="I8">
        <v>-99.9</v>
      </c>
      <c r="J8">
        <v>-2.2</v>
      </c>
      <c r="K8">
        <v>7.5</v>
      </c>
      <c r="L8">
        <v>93</v>
      </c>
    </row>
    <row r="9" spans="1:12" ht="12.75">
      <c r="A9">
        <v>709</v>
      </c>
      <c r="B9" s="10">
        <v>40637</v>
      </c>
      <c r="D9">
        <v>41.8</v>
      </c>
      <c r="G9">
        <v>44.4</v>
      </c>
      <c r="H9">
        <v>-9.6</v>
      </c>
      <c r="I9">
        <v>36.3</v>
      </c>
      <c r="J9">
        <v>-15.8</v>
      </c>
      <c r="K9">
        <v>-4.4</v>
      </c>
      <c r="L9">
        <v>180</v>
      </c>
    </row>
    <row r="10" spans="1:12" ht="12.75">
      <c r="A10">
        <v>709</v>
      </c>
      <c r="B10" s="10">
        <v>40638</v>
      </c>
      <c r="D10">
        <v>41.8</v>
      </c>
      <c r="G10">
        <v>44.4</v>
      </c>
      <c r="H10">
        <v>-4.2</v>
      </c>
      <c r="I10">
        <v>18.5</v>
      </c>
      <c r="J10">
        <v>-12.4</v>
      </c>
      <c r="K10">
        <v>-6.3</v>
      </c>
      <c r="L10">
        <v>101</v>
      </c>
    </row>
    <row r="11" spans="1:12" ht="12.75">
      <c r="A11">
        <v>709</v>
      </c>
      <c r="B11" s="10">
        <v>40639</v>
      </c>
      <c r="D11">
        <v>42</v>
      </c>
      <c r="G11">
        <v>44.6</v>
      </c>
      <c r="H11">
        <v>-0.2</v>
      </c>
      <c r="I11">
        <v>34.5</v>
      </c>
      <c r="J11">
        <v>-11.7</v>
      </c>
      <c r="K11">
        <v>1.3</v>
      </c>
      <c r="L11">
        <v>97</v>
      </c>
    </row>
    <row r="12" spans="1:12" ht="12.75">
      <c r="A12">
        <v>709</v>
      </c>
      <c r="B12" s="10">
        <v>40640</v>
      </c>
      <c r="D12">
        <v>42.2</v>
      </c>
      <c r="G12">
        <v>44.8</v>
      </c>
      <c r="H12">
        <v>-5.5</v>
      </c>
      <c r="I12">
        <v>34.5</v>
      </c>
      <c r="J12">
        <v>-13.8</v>
      </c>
      <c r="K12">
        <v>-1.8</v>
      </c>
      <c r="L12">
        <v>100</v>
      </c>
    </row>
    <row r="13" spans="1:12" ht="12.75">
      <c r="A13">
        <v>709</v>
      </c>
      <c r="B13" s="10">
        <v>40641</v>
      </c>
      <c r="D13">
        <v>42.4</v>
      </c>
      <c r="G13">
        <v>45</v>
      </c>
      <c r="H13">
        <v>0.7</v>
      </c>
      <c r="I13">
        <v>30.7</v>
      </c>
      <c r="J13">
        <v>-8.3</v>
      </c>
      <c r="K13">
        <v>1.1</v>
      </c>
      <c r="L13">
        <v>95</v>
      </c>
    </row>
    <row r="14" spans="1:12" ht="12.75">
      <c r="A14">
        <v>709</v>
      </c>
      <c r="B14" s="10">
        <v>40642</v>
      </c>
      <c r="D14">
        <v>42.3</v>
      </c>
      <c r="G14">
        <v>44.9</v>
      </c>
      <c r="H14">
        <v>2.4</v>
      </c>
      <c r="I14">
        <v>28.9</v>
      </c>
      <c r="J14">
        <v>-8.5</v>
      </c>
      <c r="K14">
        <v>3</v>
      </c>
      <c r="L14">
        <v>93</v>
      </c>
    </row>
    <row r="15" spans="1:12" ht="12.75">
      <c r="A15">
        <v>709</v>
      </c>
      <c r="B15" s="10">
        <v>40643</v>
      </c>
      <c r="D15">
        <v>42.2</v>
      </c>
      <c r="G15">
        <v>44.8</v>
      </c>
      <c r="H15">
        <v>-5.7</v>
      </c>
      <c r="I15">
        <v>32.2</v>
      </c>
      <c r="J15">
        <v>-5.9</v>
      </c>
      <c r="K15">
        <v>0.1</v>
      </c>
      <c r="L15">
        <v>95</v>
      </c>
    </row>
    <row r="16" spans="1:12" ht="12.75">
      <c r="A16">
        <v>709</v>
      </c>
      <c r="B16" s="10">
        <v>40644</v>
      </c>
      <c r="D16">
        <v>42.7</v>
      </c>
      <c r="G16">
        <v>45.3</v>
      </c>
      <c r="H16">
        <v>-5.1</v>
      </c>
      <c r="I16">
        <v>23.2</v>
      </c>
      <c r="J16">
        <v>-13.2</v>
      </c>
      <c r="K16">
        <v>-5.5</v>
      </c>
      <c r="L16">
        <v>99</v>
      </c>
    </row>
    <row r="17" spans="1:12" ht="12.75">
      <c r="A17">
        <v>709</v>
      </c>
      <c r="B17" s="10">
        <v>40645</v>
      </c>
      <c r="D17">
        <v>43</v>
      </c>
      <c r="G17">
        <v>45.6</v>
      </c>
      <c r="H17">
        <v>-3.1</v>
      </c>
      <c r="I17">
        <v>-99.9</v>
      </c>
      <c r="J17">
        <v>-13.8</v>
      </c>
      <c r="K17">
        <v>-1.2</v>
      </c>
      <c r="L17">
        <v>95</v>
      </c>
    </row>
    <row r="18" spans="1:12" ht="12.75">
      <c r="A18">
        <v>709</v>
      </c>
      <c r="B18" s="10">
        <v>40646</v>
      </c>
      <c r="D18">
        <v>42.8</v>
      </c>
      <c r="G18">
        <v>45.6</v>
      </c>
      <c r="H18">
        <v>-1.3</v>
      </c>
      <c r="I18">
        <v>29.5</v>
      </c>
      <c r="J18">
        <v>-9.8</v>
      </c>
      <c r="K18">
        <v>1.6</v>
      </c>
      <c r="L18">
        <v>94</v>
      </c>
    </row>
    <row r="19" spans="1:12" ht="12.75">
      <c r="A19">
        <v>709</v>
      </c>
      <c r="B19" s="10">
        <v>40647</v>
      </c>
      <c r="D19">
        <v>43</v>
      </c>
      <c r="G19">
        <v>45.6</v>
      </c>
      <c r="H19">
        <v>0.2</v>
      </c>
      <c r="I19">
        <v>23.3</v>
      </c>
      <c r="J19">
        <v>-11.6</v>
      </c>
      <c r="K19">
        <v>3.2</v>
      </c>
      <c r="L19">
        <v>92</v>
      </c>
    </row>
    <row r="20" spans="1:12" ht="12.75">
      <c r="A20">
        <v>709</v>
      </c>
      <c r="B20" s="10">
        <v>40648</v>
      </c>
      <c r="D20">
        <v>43.8</v>
      </c>
      <c r="G20">
        <v>46.4</v>
      </c>
      <c r="H20">
        <v>-7.4</v>
      </c>
      <c r="I20">
        <v>28.7</v>
      </c>
      <c r="J20">
        <v>-15.7</v>
      </c>
      <c r="K20">
        <v>-3.9</v>
      </c>
      <c r="L20">
        <v>99</v>
      </c>
    </row>
    <row r="21" spans="1:12" ht="12.75">
      <c r="A21">
        <v>709</v>
      </c>
      <c r="B21" s="10">
        <v>40649</v>
      </c>
      <c r="D21">
        <v>43.8</v>
      </c>
      <c r="G21">
        <v>46.4</v>
      </c>
      <c r="H21">
        <v>-1.8</v>
      </c>
      <c r="I21">
        <v>20.4</v>
      </c>
      <c r="J21">
        <v>-16.2</v>
      </c>
      <c r="K21">
        <v>-3.4</v>
      </c>
      <c r="L21">
        <v>96</v>
      </c>
    </row>
    <row r="22" spans="1:12" ht="12.75">
      <c r="A22">
        <v>709</v>
      </c>
      <c r="B22" s="10">
        <v>40650</v>
      </c>
      <c r="D22">
        <v>44</v>
      </c>
      <c r="G22">
        <v>46.7</v>
      </c>
      <c r="H22">
        <v>0.5</v>
      </c>
      <c r="I22">
        <v>38.2</v>
      </c>
      <c r="J22">
        <v>-9.7</v>
      </c>
      <c r="K22">
        <v>0.4</v>
      </c>
      <c r="L22">
        <v>96</v>
      </c>
    </row>
    <row r="23" spans="1:12" ht="12.75">
      <c r="A23">
        <v>709</v>
      </c>
      <c r="B23" s="10">
        <v>40651</v>
      </c>
      <c r="D23">
        <v>44.4</v>
      </c>
      <c r="G23">
        <v>47.1</v>
      </c>
      <c r="H23">
        <v>1.9</v>
      </c>
      <c r="I23">
        <v>37.3</v>
      </c>
      <c r="J23">
        <v>-6.5</v>
      </c>
      <c r="K23">
        <v>2.1</v>
      </c>
      <c r="L23">
        <v>96</v>
      </c>
    </row>
    <row r="24" spans="1:12" ht="12.75">
      <c r="A24">
        <v>709</v>
      </c>
      <c r="B24" s="10">
        <v>40652</v>
      </c>
      <c r="D24">
        <v>45.5</v>
      </c>
      <c r="G24">
        <v>48.2</v>
      </c>
      <c r="H24">
        <v>-1</v>
      </c>
      <c r="I24">
        <v>37.1</v>
      </c>
      <c r="J24">
        <v>-12.6</v>
      </c>
      <c r="K24">
        <v>1.8</v>
      </c>
      <c r="L24">
        <v>100</v>
      </c>
    </row>
    <row r="25" spans="1:12" ht="12.75">
      <c r="A25">
        <v>709</v>
      </c>
      <c r="B25" s="10">
        <v>40653</v>
      </c>
      <c r="D25">
        <v>46.1</v>
      </c>
      <c r="G25">
        <v>48.8</v>
      </c>
      <c r="H25">
        <v>-5.2</v>
      </c>
      <c r="I25">
        <v>-99.9</v>
      </c>
      <c r="J25">
        <v>-15.3</v>
      </c>
      <c r="K25">
        <v>-2</v>
      </c>
      <c r="L25">
        <v>103</v>
      </c>
    </row>
    <row r="26" spans="1:12" ht="12.75">
      <c r="A26">
        <v>709</v>
      </c>
      <c r="B26" s="10">
        <v>40654</v>
      </c>
      <c r="D26">
        <v>46.6</v>
      </c>
      <c r="G26">
        <v>49.4</v>
      </c>
      <c r="H26">
        <v>0.6</v>
      </c>
      <c r="I26">
        <v>-99.9</v>
      </c>
      <c r="J26">
        <v>-12.2</v>
      </c>
      <c r="K26">
        <v>0.8</v>
      </c>
      <c r="L26">
        <v>99</v>
      </c>
    </row>
    <row r="27" spans="1:12" ht="12.75">
      <c r="A27">
        <v>709</v>
      </c>
      <c r="B27" s="10">
        <v>40655</v>
      </c>
      <c r="D27">
        <v>47.4</v>
      </c>
      <c r="G27">
        <v>50.2</v>
      </c>
      <c r="H27">
        <v>-3.4</v>
      </c>
      <c r="I27">
        <v>-99.9</v>
      </c>
      <c r="J27">
        <v>-11.1</v>
      </c>
      <c r="K27">
        <v>0.2</v>
      </c>
      <c r="L27">
        <v>105</v>
      </c>
    </row>
    <row r="28" spans="1:12" ht="12.75">
      <c r="A28">
        <v>709</v>
      </c>
      <c r="B28" s="10">
        <v>40656</v>
      </c>
      <c r="D28">
        <v>47.5</v>
      </c>
      <c r="G28">
        <v>50.3</v>
      </c>
      <c r="H28">
        <v>-6.4</v>
      </c>
      <c r="I28">
        <v>28.4</v>
      </c>
      <c r="J28">
        <v>-14.4</v>
      </c>
      <c r="K28">
        <v>-4.2</v>
      </c>
      <c r="L28">
        <v>104</v>
      </c>
    </row>
    <row r="29" spans="1:12" ht="12.75">
      <c r="A29">
        <v>709</v>
      </c>
      <c r="B29" s="10">
        <v>40657</v>
      </c>
      <c r="D29">
        <v>47.6</v>
      </c>
      <c r="G29">
        <v>50.6</v>
      </c>
      <c r="H29">
        <v>-2</v>
      </c>
      <c r="I29">
        <v>-99.9</v>
      </c>
      <c r="J29">
        <v>-14.3</v>
      </c>
      <c r="K29">
        <v>-2</v>
      </c>
      <c r="L29">
        <v>103</v>
      </c>
    </row>
    <row r="30" spans="1:12" ht="12.75">
      <c r="A30">
        <v>709</v>
      </c>
      <c r="B30" s="10">
        <v>40658</v>
      </c>
      <c r="D30">
        <v>47.9</v>
      </c>
      <c r="G30">
        <v>51.1</v>
      </c>
      <c r="H30">
        <v>-1.6</v>
      </c>
      <c r="I30">
        <v>30.1</v>
      </c>
      <c r="J30">
        <v>-12.6</v>
      </c>
      <c r="K30">
        <v>-0.1</v>
      </c>
      <c r="L30">
        <v>104</v>
      </c>
    </row>
    <row r="31" spans="1:12" ht="12.75">
      <c r="A31">
        <v>709</v>
      </c>
      <c r="B31" s="10">
        <v>40659</v>
      </c>
      <c r="D31">
        <v>48.4</v>
      </c>
      <c r="G31">
        <v>51.8</v>
      </c>
      <c r="H31">
        <v>-2.5</v>
      </c>
      <c r="I31">
        <v>4.2</v>
      </c>
      <c r="J31">
        <v>-11.1</v>
      </c>
      <c r="K31">
        <v>-1.2</v>
      </c>
      <c r="L31">
        <v>105</v>
      </c>
    </row>
    <row r="32" spans="1:12" ht="12.75">
      <c r="A32">
        <v>709</v>
      </c>
      <c r="B32" s="10">
        <v>40660</v>
      </c>
      <c r="D32">
        <v>49.3</v>
      </c>
      <c r="G32">
        <v>52.7</v>
      </c>
      <c r="H32">
        <v>-6.9</v>
      </c>
      <c r="I32">
        <v>27.9</v>
      </c>
      <c r="J32">
        <v>-6.9</v>
      </c>
      <c r="K32">
        <v>-4.1</v>
      </c>
      <c r="L32">
        <v>180</v>
      </c>
    </row>
    <row r="33" spans="1:12" ht="12.75">
      <c r="A33">
        <v>709</v>
      </c>
      <c r="B33" s="10">
        <v>40661</v>
      </c>
      <c r="D33">
        <v>49.5</v>
      </c>
      <c r="G33">
        <v>53.1</v>
      </c>
      <c r="H33">
        <v>-7.1</v>
      </c>
      <c r="I33">
        <v>27.7</v>
      </c>
      <c r="J33">
        <v>-16.9</v>
      </c>
      <c r="K33">
        <v>-4.9</v>
      </c>
      <c r="L33">
        <v>110</v>
      </c>
    </row>
    <row r="34" spans="1:12" ht="12.75">
      <c r="A34">
        <v>709</v>
      </c>
      <c r="B34" s="10">
        <v>40662</v>
      </c>
      <c r="D34">
        <v>50.3</v>
      </c>
      <c r="G34">
        <v>53.8</v>
      </c>
      <c r="H34">
        <v>3.9</v>
      </c>
      <c r="I34">
        <v>35.5</v>
      </c>
      <c r="J34">
        <v>-15.9</v>
      </c>
      <c r="K34">
        <v>0.5</v>
      </c>
      <c r="L34">
        <v>104</v>
      </c>
    </row>
    <row r="35" spans="1:12" ht="12.75">
      <c r="A35">
        <v>709</v>
      </c>
      <c r="B35" s="10">
        <v>40663</v>
      </c>
      <c r="D35">
        <v>50.7</v>
      </c>
      <c r="G35">
        <v>54.3</v>
      </c>
      <c r="H35">
        <v>-9.1</v>
      </c>
      <c r="I35">
        <v>17.5</v>
      </c>
      <c r="J35">
        <v>-12.3</v>
      </c>
      <c r="K35">
        <v>-3.2</v>
      </c>
      <c r="L35">
        <v>113</v>
      </c>
    </row>
    <row r="36" spans="1:12" ht="12.75">
      <c r="A36">
        <v>709</v>
      </c>
      <c r="B36" s="10">
        <v>40664</v>
      </c>
      <c r="D36">
        <v>50.7</v>
      </c>
      <c r="G36">
        <v>54.3</v>
      </c>
      <c r="H36">
        <v>-12.6</v>
      </c>
      <c r="I36">
        <v>19.8</v>
      </c>
      <c r="J36">
        <v>-17.2</v>
      </c>
      <c r="K36">
        <v>-8</v>
      </c>
      <c r="L36">
        <v>114</v>
      </c>
    </row>
    <row r="37" spans="1:12" ht="12.75">
      <c r="A37">
        <v>709</v>
      </c>
      <c r="B37" s="10">
        <v>40665</v>
      </c>
      <c r="D37">
        <v>50.7</v>
      </c>
      <c r="G37">
        <v>54.3</v>
      </c>
      <c r="H37">
        <v>-9.7</v>
      </c>
      <c r="I37">
        <v>34.7</v>
      </c>
      <c r="J37">
        <v>-18.9</v>
      </c>
      <c r="K37">
        <v>-6.1</v>
      </c>
      <c r="L37">
        <v>111</v>
      </c>
    </row>
    <row r="38" spans="1:12" ht="12.75">
      <c r="A38">
        <v>709</v>
      </c>
      <c r="B38" s="10">
        <v>40666</v>
      </c>
      <c r="D38">
        <v>50.8</v>
      </c>
      <c r="G38">
        <v>54.3</v>
      </c>
      <c r="H38">
        <v>-6.2</v>
      </c>
      <c r="I38">
        <v>20.5</v>
      </c>
      <c r="J38">
        <v>-13</v>
      </c>
      <c r="K38">
        <v>-3.9</v>
      </c>
      <c r="L38">
        <v>110</v>
      </c>
    </row>
    <row r="39" spans="1:12" ht="12.75">
      <c r="A39">
        <v>709</v>
      </c>
      <c r="B39" s="10">
        <v>40667</v>
      </c>
      <c r="D39">
        <v>51.4</v>
      </c>
      <c r="G39">
        <v>54.9</v>
      </c>
      <c r="H39">
        <v>-0.8</v>
      </c>
      <c r="I39">
        <v>-99.9</v>
      </c>
      <c r="J39">
        <v>-15.2</v>
      </c>
      <c r="K39">
        <v>1.1</v>
      </c>
      <c r="L39">
        <v>108</v>
      </c>
    </row>
    <row r="40" spans="1:12" ht="12.75">
      <c r="A40">
        <v>709</v>
      </c>
      <c r="B40" s="10">
        <v>40668</v>
      </c>
      <c r="D40">
        <v>51.6</v>
      </c>
      <c r="G40">
        <v>55</v>
      </c>
      <c r="H40">
        <v>-5.4</v>
      </c>
      <c r="I40">
        <v>30.8</v>
      </c>
      <c r="J40">
        <v>-11.8</v>
      </c>
      <c r="K40">
        <v>-0.6</v>
      </c>
      <c r="L40">
        <v>107</v>
      </c>
    </row>
    <row r="41" spans="1:12" s="27" customFormat="1" ht="12.75">
      <c r="A41" s="27">
        <v>709</v>
      </c>
      <c r="B41" s="28">
        <v>40669</v>
      </c>
      <c r="D41" s="27">
        <v>51.6</v>
      </c>
      <c r="G41" s="27">
        <v>55</v>
      </c>
      <c r="H41" s="27">
        <v>1.3</v>
      </c>
      <c r="I41" s="27">
        <v>31.1</v>
      </c>
      <c r="J41" s="27">
        <v>-15.9</v>
      </c>
      <c r="K41" s="27">
        <v>2.3</v>
      </c>
      <c r="L41" s="27">
        <v>104</v>
      </c>
    </row>
    <row r="42" spans="1:12" ht="12.75">
      <c r="A42">
        <v>709</v>
      </c>
      <c r="B42" s="10">
        <v>40670</v>
      </c>
      <c r="D42">
        <v>51</v>
      </c>
      <c r="E42">
        <f>+D41-D42</f>
        <v>0.6000000000000014</v>
      </c>
      <c r="G42">
        <v>55</v>
      </c>
      <c r="H42">
        <v>2.3</v>
      </c>
      <c r="I42">
        <v>-99.9</v>
      </c>
      <c r="J42">
        <v>-4.5</v>
      </c>
      <c r="K42">
        <v>7.3</v>
      </c>
      <c r="L42">
        <v>102</v>
      </c>
    </row>
    <row r="43" spans="1:12" ht="12.75">
      <c r="A43">
        <v>709</v>
      </c>
      <c r="B43" s="10">
        <v>40671</v>
      </c>
      <c r="D43">
        <v>49.8</v>
      </c>
      <c r="E43">
        <f aca="true" t="shared" si="0" ref="E43:E93">+D42-D43</f>
        <v>1.2000000000000028</v>
      </c>
      <c r="G43">
        <v>55</v>
      </c>
      <c r="H43">
        <v>9.9</v>
      </c>
      <c r="I43">
        <v>-99.9</v>
      </c>
      <c r="J43">
        <v>-6.5</v>
      </c>
      <c r="K43">
        <v>9.7</v>
      </c>
      <c r="L43">
        <v>98</v>
      </c>
    </row>
    <row r="44" spans="1:12" ht="12.75">
      <c r="A44">
        <v>709</v>
      </c>
      <c r="B44" s="10">
        <v>40672</v>
      </c>
      <c r="D44">
        <v>48.3</v>
      </c>
      <c r="E44">
        <f t="shared" si="0"/>
        <v>1.5</v>
      </c>
      <c r="G44">
        <v>55</v>
      </c>
      <c r="H44">
        <v>8.4</v>
      </c>
      <c r="I44">
        <v>-99.9</v>
      </c>
      <c r="J44">
        <v>1.3</v>
      </c>
      <c r="K44">
        <v>11.4</v>
      </c>
      <c r="L44">
        <v>94</v>
      </c>
    </row>
    <row r="45" spans="1:12" ht="12.75">
      <c r="A45">
        <v>709</v>
      </c>
      <c r="B45" s="10">
        <v>40673</v>
      </c>
      <c r="D45">
        <v>47.4</v>
      </c>
      <c r="E45">
        <f t="shared" si="0"/>
        <v>0.8999999999999986</v>
      </c>
      <c r="G45">
        <v>55.2</v>
      </c>
      <c r="H45">
        <v>-1.1</v>
      </c>
      <c r="I45">
        <v>40.4</v>
      </c>
      <c r="J45">
        <v>-12.9</v>
      </c>
      <c r="K45">
        <v>4</v>
      </c>
      <c r="L45">
        <v>95</v>
      </c>
    </row>
    <row r="46" spans="1:12" ht="12.75">
      <c r="A46">
        <v>709</v>
      </c>
      <c r="B46" s="10">
        <v>40674</v>
      </c>
      <c r="D46">
        <v>47.3</v>
      </c>
      <c r="E46">
        <f t="shared" si="0"/>
        <v>0.10000000000000142</v>
      </c>
      <c r="F46">
        <f>AVERAGE(E42:E46)</f>
        <v>0.8600000000000009</v>
      </c>
      <c r="G46">
        <v>55.4</v>
      </c>
      <c r="H46">
        <v>-0.2</v>
      </c>
      <c r="I46">
        <v>-99.9</v>
      </c>
      <c r="J46">
        <v>-13.6</v>
      </c>
      <c r="K46">
        <v>1.8</v>
      </c>
      <c r="L46">
        <v>180</v>
      </c>
    </row>
    <row r="47" spans="1:12" ht="12.75">
      <c r="A47">
        <v>709</v>
      </c>
      <c r="B47" s="10">
        <v>40675</v>
      </c>
      <c r="D47">
        <v>47.4</v>
      </c>
      <c r="E47">
        <f t="shared" si="0"/>
        <v>-0.10000000000000142</v>
      </c>
      <c r="F47">
        <f aca="true" t="shared" si="1" ref="F47:F93">AVERAGE(E43:E47)</f>
        <v>0.7200000000000003</v>
      </c>
      <c r="G47">
        <v>56</v>
      </c>
      <c r="H47">
        <v>-1.6</v>
      </c>
      <c r="I47">
        <v>-99.9</v>
      </c>
      <c r="J47">
        <v>-11.7</v>
      </c>
      <c r="K47">
        <v>0.2</v>
      </c>
      <c r="L47">
        <v>94</v>
      </c>
    </row>
    <row r="48" spans="1:12" ht="12.75">
      <c r="A48">
        <v>709</v>
      </c>
      <c r="B48" s="10">
        <v>40676</v>
      </c>
      <c r="D48">
        <v>47.8</v>
      </c>
      <c r="E48">
        <f t="shared" si="0"/>
        <v>-0.3999999999999986</v>
      </c>
      <c r="F48">
        <f t="shared" si="1"/>
        <v>0.4</v>
      </c>
      <c r="G48">
        <v>56.8</v>
      </c>
      <c r="H48">
        <v>0</v>
      </c>
      <c r="I48">
        <v>32.4</v>
      </c>
      <c r="J48">
        <v>-12.1</v>
      </c>
      <c r="K48">
        <v>0.4</v>
      </c>
      <c r="L48">
        <v>97</v>
      </c>
    </row>
    <row r="49" spans="1:12" ht="12.75">
      <c r="A49">
        <v>709</v>
      </c>
      <c r="B49" s="10">
        <v>40677</v>
      </c>
      <c r="D49">
        <v>47.8</v>
      </c>
      <c r="E49">
        <f t="shared" si="0"/>
        <v>0</v>
      </c>
      <c r="F49">
        <f t="shared" si="1"/>
        <v>0.1</v>
      </c>
      <c r="G49">
        <v>56.8</v>
      </c>
      <c r="H49">
        <v>1.1</v>
      </c>
      <c r="I49">
        <v>-99.9</v>
      </c>
      <c r="J49">
        <v>-11.6</v>
      </c>
      <c r="K49">
        <v>5.1</v>
      </c>
      <c r="L49">
        <v>93</v>
      </c>
    </row>
    <row r="50" spans="1:12" ht="12.75">
      <c r="A50">
        <v>709</v>
      </c>
      <c r="B50" s="10">
        <v>40678</v>
      </c>
      <c r="D50">
        <v>47.3</v>
      </c>
      <c r="E50">
        <f t="shared" si="0"/>
        <v>0.5</v>
      </c>
      <c r="F50">
        <f t="shared" si="1"/>
        <v>0.020000000000000285</v>
      </c>
      <c r="G50">
        <v>56.8</v>
      </c>
      <c r="H50">
        <v>0.1</v>
      </c>
      <c r="I50">
        <v>39.6</v>
      </c>
      <c r="J50">
        <v>-10.3</v>
      </c>
      <c r="K50">
        <v>4.8</v>
      </c>
      <c r="L50">
        <v>91</v>
      </c>
    </row>
    <row r="51" spans="1:12" ht="12.75">
      <c r="A51">
        <v>709</v>
      </c>
      <c r="B51" s="10">
        <v>40679</v>
      </c>
      <c r="D51">
        <v>46.1</v>
      </c>
      <c r="E51">
        <f t="shared" si="0"/>
        <v>1.1999999999999957</v>
      </c>
      <c r="F51">
        <f t="shared" si="1"/>
        <v>0.23999999999999916</v>
      </c>
      <c r="G51">
        <v>56.8</v>
      </c>
      <c r="H51">
        <v>8.7</v>
      </c>
      <c r="I51">
        <v>-99.9</v>
      </c>
      <c r="J51">
        <v>-9.8</v>
      </c>
      <c r="K51">
        <v>7.1</v>
      </c>
      <c r="L51">
        <v>88</v>
      </c>
    </row>
    <row r="52" spans="1:12" ht="12.75">
      <c r="A52">
        <v>709</v>
      </c>
      <c r="B52" s="10">
        <v>40680</v>
      </c>
      <c r="D52">
        <v>45</v>
      </c>
      <c r="E52">
        <f t="shared" si="0"/>
        <v>1.1000000000000014</v>
      </c>
      <c r="F52">
        <f t="shared" si="1"/>
        <v>0.4799999999999997</v>
      </c>
      <c r="G52">
        <v>56.8</v>
      </c>
      <c r="H52">
        <v>4.8</v>
      </c>
      <c r="I52">
        <v>-99.9</v>
      </c>
      <c r="J52">
        <v>-3.1</v>
      </c>
      <c r="K52">
        <v>9.7</v>
      </c>
      <c r="L52">
        <v>86</v>
      </c>
    </row>
    <row r="53" spans="1:12" ht="12.75">
      <c r="A53">
        <v>709</v>
      </c>
      <c r="B53" s="10">
        <v>40681</v>
      </c>
      <c r="D53">
        <v>44.8</v>
      </c>
      <c r="E53">
        <f t="shared" si="0"/>
        <v>0.20000000000000284</v>
      </c>
      <c r="F53">
        <f t="shared" si="1"/>
        <v>0.6</v>
      </c>
      <c r="G53">
        <v>57</v>
      </c>
      <c r="H53">
        <v>0.1</v>
      </c>
      <c r="I53">
        <v>41</v>
      </c>
      <c r="J53">
        <v>-9.9</v>
      </c>
      <c r="K53">
        <v>2.5</v>
      </c>
      <c r="L53">
        <v>86</v>
      </c>
    </row>
    <row r="54" spans="1:12" ht="12.75">
      <c r="A54">
        <v>709</v>
      </c>
      <c r="B54" s="10">
        <v>40682</v>
      </c>
      <c r="D54">
        <v>44.9</v>
      </c>
      <c r="E54">
        <f t="shared" si="0"/>
        <v>-0.10000000000000142</v>
      </c>
      <c r="F54">
        <f t="shared" si="1"/>
        <v>0.5799999999999997</v>
      </c>
      <c r="G54">
        <v>57.4</v>
      </c>
      <c r="H54">
        <v>-1</v>
      </c>
      <c r="I54">
        <v>42.1</v>
      </c>
      <c r="J54">
        <v>-1</v>
      </c>
      <c r="K54">
        <v>2.1</v>
      </c>
      <c r="L54">
        <v>87</v>
      </c>
    </row>
    <row r="55" spans="1:12" ht="12.75">
      <c r="A55">
        <v>709</v>
      </c>
      <c r="B55" s="10">
        <v>40683</v>
      </c>
      <c r="D55">
        <v>45</v>
      </c>
      <c r="E55">
        <f t="shared" si="0"/>
        <v>-0.10000000000000142</v>
      </c>
      <c r="F55">
        <f t="shared" si="1"/>
        <v>0.4599999999999994</v>
      </c>
      <c r="G55">
        <v>57.5</v>
      </c>
      <c r="H55">
        <v>-0.5</v>
      </c>
      <c r="I55">
        <v>18.8</v>
      </c>
      <c r="J55">
        <v>-3.5</v>
      </c>
      <c r="K55">
        <v>0.2</v>
      </c>
      <c r="L55">
        <v>87</v>
      </c>
    </row>
    <row r="56" spans="1:12" ht="12.75">
      <c r="A56">
        <v>709</v>
      </c>
      <c r="B56" s="10">
        <v>40684</v>
      </c>
      <c r="D56">
        <v>46</v>
      </c>
      <c r="E56">
        <f t="shared" si="0"/>
        <v>-1</v>
      </c>
      <c r="F56">
        <f t="shared" si="1"/>
        <v>0.020000000000000285</v>
      </c>
      <c r="G56">
        <v>58.1</v>
      </c>
      <c r="H56">
        <v>-0.1</v>
      </c>
      <c r="I56">
        <v>40.8</v>
      </c>
      <c r="J56">
        <v>-11.5</v>
      </c>
      <c r="K56">
        <v>0</v>
      </c>
      <c r="L56">
        <v>93</v>
      </c>
    </row>
    <row r="57" spans="1:12" ht="12.75">
      <c r="A57">
        <v>709</v>
      </c>
      <c r="B57" s="10">
        <v>40685</v>
      </c>
      <c r="D57">
        <v>47.2</v>
      </c>
      <c r="E57">
        <f t="shared" si="0"/>
        <v>-1.2000000000000028</v>
      </c>
      <c r="F57">
        <f t="shared" si="1"/>
        <v>-0.44000000000000056</v>
      </c>
      <c r="G57">
        <v>58.9</v>
      </c>
      <c r="H57">
        <v>2</v>
      </c>
      <c r="I57">
        <v>4</v>
      </c>
      <c r="J57">
        <v>-11.2</v>
      </c>
      <c r="K57">
        <v>1.4</v>
      </c>
      <c r="L57">
        <v>95</v>
      </c>
    </row>
    <row r="58" spans="1:12" ht="12.75">
      <c r="A58">
        <v>709</v>
      </c>
      <c r="B58" s="10">
        <v>40686</v>
      </c>
      <c r="D58">
        <v>47.5</v>
      </c>
      <c r="E58">
        <f t="shared" si="0"/>
        <v>-0.29999999999999716</v>
      </c>
      <c r="F58">
        <f t="shared" si="1"/>
        <v>-0.5400000000000006</v>
      </c>
      <c r="G58">
        <v>59.1</v>
      </c>
      <c r="H58">
        <v>1.6</v>
      </c>
      <c r="I58">
        <v>42.6</v>
      </c>
      <c r="J58">
        <v>-8.5</v>
      </c>
      <c r="K58">
        <v>5.3</v>
      </c>
      <c r="L58">
        <v>91</v>
      </c>
    </row>
    <row r="59" spans="1:12" ht="12.75">
      <c r="A59">
        <v>709</v>
      </c>
      <c r="B59" s="10">
        <v>40687</v>
      </c>
      <c r="D59">
        <v>46.9</v>
      </c>
      <c r="E59">
        <f t="shared" si="0"/>
        <v>0.6000000000000014</v>
      </c>
      <c r="F59">
        <f t="shared" si="1"/>
        <v>-0.4</v>
      </c>
      <c r="G59">
        <v>59.3</v>
      </c>
      <c r="H59">
        <v>1.4</v>
      </c>
      <c r="I59">
        <v>-99.9</v>
      </c>
      <c r="J59">
        <v>-8.9</v>
      </c>
      <c r="K59">
        <v>4.3</v>
      </c>
      <c r="L59">
        <v>89</v>
      </c>
    </row>
    <row r="60" spans="1:12" ht="12.75">
      <c r="A60">
        <v>709</v>
      </c>
      <c r="B60" s="10">
        <v>40688</v>
      </c>
      <c r="D60">
        <v>46.5</v>
      </c>
      <c r="E60">
        <f t="shared" si="0"/>
        <v>0.3999999999999986</v>
      </c>
      <c r="F60">
        <f t="shared" si="1"/>
        <v>-0.3</v>
      </c>
      <c r="G60">
        <v>59.6</v>
      </c>
      <c r="H60">
        <v>-0.1</v>
      </c>
      <c r="I60">
        <v>32.7</v>
      </c>
      <c r="J60">
        <v>-7.2</v>
      </c>
      <c r="K60">
        <v>2.4</v>
      </c>
      <c r="L60">
        <v>89</v>
      </c>
    </row>
    <row r="61" spans="1:12" ht="12.75">
      <c r="A61">
        <v>709</v>
      </c>
      <c r="B61" s="10">
        <v>40689</v>
      </c>
      <c r="D61">
        <v>46.4</v>
      </c>
      <c r="E61">
        <f t="shared" si="0"/>
        <v>0.10000000000000142</v>
      </c>
      <c r="F61">
        <f t="shared" si="1"/>
        <v>-0.07999999999999971</v>
      </c>
      <c r="G61">
        <v>59.6</v>
      </c>
      <c r="H61">
        <v>4.1</v>
      </c>
      <c r="I61">
        <v>10.9</v>
      </c>
      <c r="J61">
        <v>-8.3</v>
      </c>
      <c r="K61">
        <v>3.7</v>
      </c>
      <c r="L61">
        <v>87</v>
      </c>
    </row>
    <row r="62" spans="1:12" ht="12.75">
      <c r="A62">
        <v>709</v>
      </c>
      <c r="B62" s="10">
        <v>40690</v>
      </c>
      <c r="D62">
        <v>45.8</v>
      </c>
      <c r="E62">
        <f t="shared" si="0"/>
        <v>0.6000000000000014</v>
      </c>
      <c r="F62">
        <f t="shared" si="1"/>
        <v>0.28000000000000114</v>
      </c>
      <c r="G62">
        <v>59.7</v>
      </c>
      <c r="H62">
        <v>0.1</v>
      </c>
      <c r="I62">
        <v>-99.9</v>
      </c>
      <c r="J62">
        <v>-6.1</v>
      </c>
      <c r="K62">
        <v>7</v>
      </c>
      <c r="L62">
        <v>86</v>
      </c>
    </row>
    <row r="63" spans="1:12" ht="12.75">
      <c r="A63">
        <v>709</v>
      </c>
      <c r="B63" s="10">
        <v>40691</v>
      </c>
      <c r="D63">
        <v>45.5</v>
      </c>
      <c r="E63">
        <f t="shared" si="0"/>
        <v>0.29999999999999716</v>
      </c>
      <c r="F63">
        <f t="shared" si="1"/>
        <v>0.4</v>
      </c>
      <c r="G63">
        <v>59.8</v>
      </c>
      <c r="H63">
        <v>1.2</v>
      </c>
      <c r="I63">
        <v>37.4</v>
      </c>
      <c r="J63">
        <v>-1.2</v>
      </c>
      <c r="K63">
        <v>1.8</v>
      </c>
      <c r="L63">
        <v>86</v>
      </c>
    </row>
    <row r="64" spans="1:12" ht="12.75">
      <c r="A64">
        <v>709</v>
      </c>
      <c r="B64" s="10">
        <v>40692</v>
      </c>
      <c r="D64">
        <v>45.3</v>
      </c>
      <c r="E64">
        <f t="shared" si="0"/>
        <v>0.20000000000000284</v>
      </c>
      <c r="F64">
        <f t="shared" si="1"/>
        <v>0.3200000000000003</v>
      </c>
      <c r="G64">
        <v>59.8</v>
      </c>
      <c r="H64">
        <v>11.2</v>
      </c>
      <c r="I64">
        <v>31.5</v>
      </c>
      <c r="J64">
        <v>-10.4</v>
      </c>
      <c r="K64">
        <v>6.3</v>
      </c>
      <c r="L64">
        <v>83</v>
      </c>
    </row>
    <row r="65" spans="1:12" ht="12.75">
      <c r="A65">
        <v>709</v>
      </c>
      <c r="B65" s="10">
        <v>40693</v>
      </c>
      <c r="D65">
        <v>43.6</v>
      </c>
      <c r="E65">
        <f t="shared" si="0"/>
        <v>1.6999999999999957</v>
      </c>
      <c r="F65">
        <f t="shared" si="1"/>
        <v>0.5799999999999997</v>
      </c>
      <c r="G65">
        <v>59.8</v>
      </c>
      <c r="H65">
        <v>3.2</v>
      </c>
      <c r="I65">
        <v>39.4</v>
      </c>
      <c r="J65">
        <v>-1.3</v>
      </c>
      <c r="K65">
        <v>12</v>
      </c>
      <c r="L65">
        <v>78</v>
      </c>
    </row>
    <row r="66" spans="1:12" ht="12.75">
      <c r="A66">
        <v>709</v>
      </c>
      <c r="B66" s="10">
        <v>40694</v>
      </c>
      <c r="D66">
        <v>42.3</v>
      </c>
      <c r="E66">
        <f t="shared" si="0"/>
        <v>1.3000000000000043</v>
      </c>
      <c r="F66">
        <f t="shared" si="1"/>
        <v>0.8200000000000003</v>
      </c>
      <c r="G66">
        <v>59.8</v>
      </c>
      <c r="H66">
        <v>-1.2</v>
      </c>
      <c r="I66">
        <v>40.4</v>
      </c>
      <c r="J66">
        <v>-10.1</v>
      </c>
      <c r="K66">
        <v>2.2</v>
      </c>
      <c r="L66">
        <v>77</v>
      </c>
    </row>
    <row r="67" spans="1:12" ht="12.75">
      <c r="A67">
        <v>709</v>
      </c>
      <c r="B67" s="10">
        <v>40695</v>
      </c>
      <c r="D67">
        <v>40.9</v>
      </c>
      <c r="E67">
        <f t="shared" si="0"/>
        <v>1.3999999999999986</v>
      </c>
      <c r="F67">
        <f t="shared" si="1"/>
        <v>0.9799999999999998</v>
      </c>
      <c r="G67">
        <v>59.8</v>
      </c>
      <c r="H67">
        <v>3.3</v>
      </c>
      <c r="I67">
        <v>38.7</v>
      </c>
      <c r="J67">
        <v>-9.3</v>
      </c>
      <c r="K67">
        <v>6.3</v>
      </c>
      <c r="L67">
        <v>74</v>
      </c>
    </row>
    <row r="68" spans="1:12" ht="12.75">
      <c r="A68">
        <v>709</v>
      </c>
      <c r="B68" s="10">
        <v>40696</v>
      </c>
      <c r="D68">
        <v>39.5</v>
      </c>
      <c r="E68">
        <f t="shared" si="0"/>
        <v>1.3999999999999986</v>
      </c>
      <c r="F68">
        <f t="shared" si="1"/>
        <v>1.2</v>
      </c>
      <c r="G68">
        <v>59.8</v>
      </c>
      <c r="H68">
        <v>12.6</v>
      </c>
      <c r="I68">
        <v>41.5</v>
      </c>
      <c r="J68">
        <v>0.8</v>
      </c>
      <c r="K68">
        <v>12.8</v>
      </c>
      <c r="L68">
        <v>70</v>
      </c>
    </row>
    <row r="69" spans="1:12" ht="12.75">
      <c r="A69">
        <v>709</v>
      </c>
      <c r="B69" s="10">
        <v>40697</v>
      </c>
      <c r="D69">
        <v>37.5</v>
      </c>
      <c r="E69">
        <f t="shared" si="0"/>
        <v>2</v>
      </c>
      <c r="F69">
        <f t="shared" si="1"/>
        <v>1.5599999999999994</v>
      </c>
      <c r="G69">
        <v>59.8</v>
      </c>
      <c r="H69">
        <v>1.9</v>
      </c>
      <c r="I69">
        <v>35.1</v>
      </c>
      <c r="J69">
        <v>1.9</v>
      </c>
      <c r="K69">
        <v>11.9</v>
      </c>
      <c r="L69">
        <v>67</v>
      </c>
    </row>
    <row r="70" spans="1:12" ht="12.75">
      <c r="A70">
        <v>709</v>
      </c>
      <c r="B70" s="10">
        <v>40698</v>
      </c>
      <c r="D70">
        <v>35.8</v>
      </c>
      <c r="E70">
        <f t="shared" si="0"/>
        <v>1.7000000000000028</v>
      </c>
      <c r="F70">
        <f t="shared" si="1"/>
        <v>1.560000000000001</v>
      </c>
      <c r="G70">
        <v>59.8</v>
      </c>
      <c r="H70">
        <v>3.6</v>
      </c>
      <c r="I70">
        <v>44.2</v>
      </c>
      <c r="J70">
        <v>-7.5</v>
      </c>
      <c r="K70">
        <v>5.9</v>
      </c>
      <c r="L70">
        <v>63</v>
      </c>
    </row>
    <row r="71" spans="1:12" ht="12.75">
      <c r="A71">
        <v>709</v>
      </c>
      <c r="B71" s="10">
        <v>40699</v>
      </c>
      <c r="D71">
        <v>33.8</v>
      </c>
      <c r="E71">
        <f t="shared" si="0"/>
        <v>2</v>
      </c>
      <c r="F71">
        <f t="shared" si="1"/>
        <v>1.7</v>
      </c>
      <c r="G71">
        <v>59.8</v>
      </c>
      <c r="H71">
        <v>6.5</v>
      </c>
      <c r="I71">
        <v>-99.9</v>
      </c>
      <c r="J71">
        <v>-4</v>
      </c>
      <c r="K71">
        <v>10.9</v>
      </c>
      <c r="L71">
        <v>59</v>
      </c>
    </row>
    <row r="72" spans="1:12" ht="12.75">
      <c r="A72">
        <v>709</v>
      </c>
      <c r="B72" s="10">
        <v>40700</v>
      </c>
      <c r="D72">
        <v>31.8</v>
      </c>
      <c r="E72">
        <f t="shared" si="0"/>
        <v>1.9999999999999964</v>
      </c>
      <c r="F72">
        <f t="shared" si="1"/>
        <v>1.8199999999999996</v>
      </c>
      <c r="G72">
        <v>59.8</v>
      </c>
      <c r="H72">
        <v>6.6</v>
      </c>
      <c r="I72">
        <v>44.6</v>
      </c>
      <c r="J72">
        <v>0.9</v>
      </c>
      <c r="K72">
        <v>13</v>
      </c>
      <c r="L72">
        <v>55</v>
      </c>
    </row>
    <row r="73" spans="1:12" ht="12.75">
      <c r="A73">
        <v>709</v>
      </c>
      <c r="B73" s="10">
        <v>40701</v>
      </c>
      <c r="D73">
        <v>29.8</v>
      </c>
      <c r="E73">
        <f t="shared" si="0"/>
        <v>2</v>
      </c>
      <c r="F73">
        <f t="shared" si="1"/>
        <v>1.94</v>
      </c>
      <c r="G73">
        <v>59.8</v>
      </c>
      <c r="H73">
        <v>6.2</v>
      </c>
      <c r="I73">
        <v>-99.9</v>
      </c>
      <c r="J73">
        <v>4.9</v>
      </c>
      <c r="K73">
        <v>14.2</v>
      </c>
      <c r="L73">
        <v>51</v>
      </c>
    </row>
    <row r="74" spans="1:12" ht="12.75">
      <c r="A74">
        <v>709</v>
      </c>
      <c r="B74" s="10">
        <v>40702</v>
      </c>
      <c r="D74">
        <v>27.9</v>
      </c>
      <c r="E74">
        <f t="shared" si="0"/>
        <v>1.9000000000000021</v>
      </c>
      <c r="F74">
        <f t="shared" si="1"/>
        <v>1.9200000000000004</v>
      </c>
      <c r="G74">
        <v>59.8</v>
      </c>
      <c r="H74">
        <v>4.4</v>
      </c>
      <c r="I74">
        <v>36.4</v>
      </c>
      <c r="J74">
        <v>-1.7</v>
      </c>
      <c r="K74">
        <v>8.9</v>
      </c>
      <c r="L74">
        <v>47</v>
      </c>
    </row>
    <row r="75" spans="1:12" ht="12.75">
      <c r="A75">
        <v>709</v>
      </c>
      <c r="B75" s="10">
        <v>40703</v>
      </c>
      <c r="D75">
        <v>26.1</v>
      </c>
      <c r="E75">
        <f t="shared" si="0"/>
        <v>1.7999999999999972</v>
      </c>
      <c r="F75">
        <f t="shared" si="1"/>
        <v>1.939999999999999</v>
      </c>
      <c r="G75">
        <v>59.8</v>
      </c>
      <c r="H75">
        <v>7</v>
      </c>
      <c r="I75">
        <v>-99.9</v>
      </c>
      <c r="J75">
        <v>-2.8</v>
      </c>
      <c r="K75">
        <v>11.2</v>
      </c>
      <c r="L75">
        <v>43</v>
      </c>
    </row>
    <row r="76" spans="1:12" ht="12.75">
      <c r="A76">
        <v>709</v>
      </c>
      <c r="B76" s="10">
        <v>40704</v>
      </c>
      <c r="D76">
        <v>24.6</v>
      </c>
      <c r="E76">
        <f t="shared" si="0"/>
        <v>1.5</v>
      </c>
      <c r="F76">
        <f t="shared" si="1"/>
        <v>1.8399999999999992</v>
      </c>
      <c r="G76">
        <v>59.8</v>
      </c>
      <c r="H76">
        <v>2.5</v>
      </c>
      <c r="I76">
        <v>37.5</v>
      </c>
      <c r="J76">
        <v>-4.7</v>
      </c>
      <c r="K76">
        <v>6.5</v>
      </c>
      <c r="L76">
        <v>42</v>
      </c>
    </row>
    <row r="77" spans="1:12" ht="12.75">
      <c r="A77">
        <v>709</v>
      </c>
      <c r="B77" s="10">
        <v>40705</v>
      </c>
      <c r="D77">
        <v>22.9</v>
      </c>
      <c r="E77">
        <f t="shared" si="0"/>
        <v>1.7000000000000028</v>
      </c>
      <c r="F77">
        <f t="shared" si="1"/>
        <v>1.7800000000000005</v>
      </c>
      <c r="G77">
        <v>59.8</v>
      </c>
      <c r="H77">
        <v>6.6</v>
      </c>
      <c r="I77">
        <v>44.8</v>
      </c>
      <c r="J77">
        <v>-5.1</v>
      </c>
      <c r="K77">
        <v>6.8</v>
      </c>
      <c r="L77">
        <v>38</v>
      </c>
    </row>
    <row r="78" spans="1:12" ht="12.75">
      <c r="A78">
        <v>709</v>
      </c>
      <c r="B78" s="10">
        <v>40706</v>
      </c>
      <c r="D78">
        <v>21.5</v>
      </c>
      <c r="E78">
        <f t="shared" si="0"/>
        <v>1.3999999999999986</v>
      </c>
      <c r="F78">
        <f t="shared" si="1"/>
        <v>1.6600000000000001</v>
      </c>
      <c r="G78">
        <v>59.8</v>
      </c>
      <c r="H78">
        <v>6.6</v>
      </c>
      <c r="I78">
        <v>-99.9</v>
      </c>
      <c r="J78">
        <v>-3.2</v>
      </c>
      <c r="K78">
        <v>10.1</v>
      </c>
      <c r="L78">
        <v>36</v>
      </c>
    </row>
    <row r="79" spans="1:12" ht="12.75">
      <c r="A79">
        <v>709</v>
      </c>
      <c r="B79" s="10">
        <v>40707</v>
      </c>
      <c r="D79">
        <v>19.4</v>
      </c>
      <c r="E79">
        <f t="shared" si="0"/>
        <v>2.1000000000000014</v>
      </c>
      <c r="F79">
        <f t="shared" si="1"/>
        <v>1.7</v>
      </c>
      <c r="G79">
        <v>59.8</v>
      </c>
      <c r="H79">
        <v>5.5</v>
      </c>
      <c r="I79">
        <v>-99.9</v>
      </c>
      <c r="J79">
        <v>-1.2</v>
      </c>
      <c r="K79">
        <v>11.2</v>
      </c>
      <c r="L79">
        <v>32</v>
      </c>
    </row>
    <row r="80" spans="1:12" ht="12.75">
      <c r="A80">
        <v>709</v>
      </c>
      <c r="B80" s="10">
        <v>40708</v>
      </c>
      <c r="D80">
        <v>17.9</v>
      </c>
      <c r="E80">
        <f t="shared" si="0"/>
        <v>1.5</v>
      </c>
      <c r="F80">
        <f t="shared" si="1"/>
        <v>1.6400000000000006</v>
      </c>
      <c r="G80">
        <v>59.8</v>
      </c>
      <c r="H80">
        <v>4.7</v>
      </c>
      <c r="I80">
        <v>31.9</v>
      </c>
      <c r="J80">
        <v>-2.5</v>
      </c>
      <c r="K80">
        <v>10</v>
      </c>
      <c r="L80">
        <v>29</v>
      </c>
    </row>
    <row r="81" spans="1:12" ht="12.75">
      <c r="A81">
        <v>709</v>
      </c>
      <c r="B81" s="10">
        <v>40709</v>
      </c>
      <c r="D81">
        <v>16</v>
      </c>
      <c r="E81">
        <f t="shared" si="0"/>
        <v>1.8999999999999986</v>
      </c>
      <c r="F81">
        <f t="shared" si="1"/>
        <v>1.7200000000000002</v>
      </c>
      <c r="G81">
        <v>59.8</v>
      </c>
      <c r="H81">
        <v>4.3</v>
      </c>
      <c r="I81">
        <v>39.6</v>
      </c>
      <c r="J81">
        <v>-3.1</v>
      </c>
      <c r="K81">
        <v>8.3</v>
      </c>
      <c r="L81">
        <v>26</v>
      </c>
    </row>
    <row r="82" spans="1:12" ht="12.75">
      <c r="A82">
        <v>709</v>
      </c>
      <c r="B82" s="10">
        <v>40710</v>
      </c>
      <c r="D82">
        <v>14.1</v>
      </c>
      <c r="E82">
        <f t="shared" si="0"/>
        <v>1.9000000000000004</v>
      </c>
      <c r="F82">
        <f t="shared" si="1"/>
        <v>1.7599999999999998</v>
      </c>
      <c r="G82">
        <v>59.8</v>
      </c>
      <c r="H82">
        <v>7.2</v>
      </c>
      <c r="I82">
        <v>43.8</v>
      </c>
      <c r="J82">
        <v>1.9</v>
      </c>
      <c r="K82">
        <v>10.1</v>
      </c>
      <c r="L82">
        <v>22</v>
      </c>
    </row>
    <row r="83" spans="1:12" ht="12.75">
      <c r="A83">
        <v>709</v>
      </c>
      <c r="B83" s="10">
        <v>40711</v>
      </c>
      <c r="D83">
        <v>12.3</v>
      </c>
      <c r="E83">
        <f t="shared" si="0"/>
        <v>1.799999999999999</v>
      </c>
      <c r="F83">
        <f t="shared" si="1"/>
        <v>1.8399999999999999</v>
      </c>
      <c r="G83">
        <v>59.8</v>
      </c>
      <c r="H83">
        <v>1.7</v>
      </c>
      <c r="I83">
        <v>43.7</v>
      </c>
      <c r="J83">
        <v>-5.4</v>
      </c>
      <c r="K83">
        <v>10</v>
      </c>
      <c r="L83">
        <v>19</v>
      </c>
    </row>
    <row r="84" spans="1:12" ht="12.75">
      <c r="A84">
        <v>709</v>
      </c>
      <c r="B84" s="10">
        <v>40712</v>
      </c>
      <c r="D84">
        <v>11.7</v>
      </c>
      <c r="E84">
        <f t="shared" si="0"/>
        <v>0.6000000000000014</v>
      </c>
      <c r="F84">
        <f t="shared" si="1"/>
        <v>1.5399999999999998</v>
      </c>
      <c r="G84">
        <v>60.5</v>
      </c>
      <c r="H84">
        <v>4</v>
      </c>
      <c r="I84">
        <v>41.6</v>
      </c>
      <c r="J84">
        <v>-7.3</v>
      </c>
      <c r="K84">
        <v>4.7</v>
      </c>
      <c r="L84">
        <v>18</v>
      </c>
    </row>
    <row r="85" spans="1:12" ht="12.75">
      <c r="A85">
        <v>709</v>
      </c>
      <c r="B85" s="10">
        <v>40713</v>
      </c>
      <c r="D85">
        <v>10.5</v>
      </c>
      <c r="E85">
        <f t="shared" si="0"/>
        <v>1.1999999999999993</v>
      </c>
      <c r="F85">
        <f t="shared" si="1"/>
        <v>1.4799999999999998</v>
      </c>
      <c r="G85">
        <v>60.5</v>
      </c>
      <c r="H85">
        <v>7</v>
      </c>
      <c r="I85">
        <v>46.3</v>
      </c>
      <c r="J85">
        <v>-2.6</v>
      </c>
      <c r="K85">
        <v>7.2</v>
      </c>
      <c r="L85">
        <v>16</v>
      </c>
    </row>
    <row r="86" spans="1:12" ht="12.75">
      <c r="A86">
        <v>709</v>
      </c>
      <c r="B86" s="10">
        <v>40714</v>
      </c>
      <c r="D86">
        <v>9.8</v>
      </c>
      <c r="E86">
        <f t="shared" si="0"/>
        <v>0.6999999999999993</v>
      </c>
      <c r="F86">
        <f t="shared" si="1"/>
        <v>1.2399999999999998</v>
      </c>
      <c r="G86">
        <v>60.7</v>
      </c>
      <c r="H86">
        <v>3.2</v>
      </c>
      <c r="I86">
        <v>39.9</v>
      </c>
      <c r="J86">
        <v>3</v>
      </c>
      <c r="K86">
        <v>6.6</v>
      </c>
      <c r="L86">
        <v>16</v>
      </c>
    </row>
    <row r="87" spans="1:12" ht="12.75">
      <c r="A87">
        <v>709</v>
      </c>
      <c r="B87" s="10">
        <v>40715</v>
      </c>
      <c r="D87">
        <v>9.1</v>
      </c>
      <c r="E87">
        <f t="shared" si="0"/>
        <v>0.7000000000000011</v>
      </c>
      <c r="F87">
        <f t="shared" si="1"/>
        <v>1</v>
      </c>
      <c r="G87">
        <v>60.6</v>
      </c>
      <c r="H87">
        <v>4.7</v>
      </c>
      <c r="I87">
        <v>41.8</v>
      </c>
      <c r="J87">
        <v>-7.2</v>
      </c>
      <c r="K87">
        <v>4.6</v>
      </c>
      <c r="L87">
        <v>14</v>
      </c>
    </row>
    <row r="88" spans="1:12" ht="12.75">
      <c r="A88">
        <v>709</v>
      </c>
      <c r="B88" s="10">
        <v>40716</v>
      </c>
      <c r="D88">
        <v>7.6</v>
      </c>
      <c r="E88">
        <f t="shared" si="0"/>
        <v>1.5</v>
      </c>
      <c r="F88">
        <f t="shared" si="1"/>
        <v>0.9400000000000002</v>
      </c>
      <c r="G88">
        <v>60.5</v>
      </c>
      <c r="H88">
        <v>5.8</v>
      </c>
      <c r="I88">
        <v>41.2</v>
      </c>
      <c r="J88">
        <v>-2.3</v>
      </c>
      <c r="K88">
        <v>7.2</v>
      </c>
      <c r="L88">
        <v>11</v>
      </c>
    </row>
    <row r="89" spans="1:12" ht="12.75">
      <c r="A89">
        <v>709</v>
      </c>
      <c r="B89" s="10">
        <v>40717</v>
      </c>
      <c r="D89">
        <v>5</v>
      </c>
      <c r="E89">
        <f t="shared" si="0"/>
        <v>2.5999999999999996</v>
      </c>
      <c r="F89" s="39">
        <f t="shared" si="1"/>
        <v>1.3399999999999999</v>
      </c>
      <c r="G89">
        <v>60.4</v>
      </c>
      <c r="H89">
        <v>6.7</v>
      </c>
      <c r="I89">
        <v>33.8</v>
      </c>
      <c r="J89">
        <v>2.3</v>
      </c>
      <c r="K89">
        <v>10.7</v>
      </c>
      <c r="L89">
        <v>8</v>
      </c>
    </row>
    <row r="90" spans="1:12" ht="12.75">
      <c r="A90">
        <v>709</v>
      </c>
      <c r="B90" s="10">
        <v>40718</v>
      </c>
      <c r="D90">
        <v>2.8</v>
      </c>
      <c r="E90">
        <f t="shared" si="0"/>
        <v>2.2</v>
      </c>
      <c r="F90" s="39">
        <f t="shared" si="1"/>
        <v>1.54</v>
      </c>
      <c r="G90">
        <v>60.3</v>
      </c>
      <c r="H90">
        <v>11.9</v>
      </c>
      <c r="I90">
        <v>25.3</v>
      </c>
      <c r="J90">
        <v>3.2</v>
      </c>
      <c r="K90">
        <v>14</v>
      </c>
      <c r="L90">
        <v>4</v>
      </c>
    </row>
    <row r="91" spans="1:12" ht="12.75">
      <c r="A91">
        <v>709</v>
      </c>
      <c r="B91" s="10">
        <v>40719</v>
      </c>
      <c r="D91">
        <v>0.9</v>
      </c>
      <c r="E91">
        <f t="shared" si="0"/>
        <v>1.9</v>
      </c>
      <c r="F91" s="39">
        <f t="shared" si="1"/>
        <v>1.78</v>
      </c>
      <c r="G91">
        <v>60.3</v>
      </c>
      <c r="H91">
        <v>8.9</v>
      </c>
      <c r="I91">
        <v>32.6</v>
      </c>
      <c r="J91">
        <v>5.2</v>
      </c>
      <c r="K91">
        <v>14.6</v>
      </c>
      <c r="L91">
        <v>1</v>
      </c>
    </row>
    <row r="92" spans="1:12" ht="12.75">
      <c r="A92">
        <v>709</v>
      </c>
      <c r="B92" s="10">
        <v>40720</v>
      </c>
      <c r="D92">
        <v>0.2</v>
      </c>
      <c r="E92">
        <f t="shared" si="0"/>
        <v>0.7</v>
      </c>
      <c r="F92" s="39">
        <f t="shared" si="1"/>
        <v>1.7799999999999998</v>
      </c>
      <c r="G92">
        <v>60.3</v>
      </c>
      <c r="H92">
        <v>30.3</v>
      </c>
      <c r="I92">
        <v>44.1</v>
      </c>
      <c r="J92">
        <v>4.2</v>
      </c>
      <c r="K92">
        <v>13.8</v>
      </c>
      <c r="L92">
        <v>-2</v>
      </c>
    </row>
    <row r="93" spans="1:12" ht="12.75">
      <c r="A93" s="9">
        <v>709</v>
      </c>
      <c r="B93" s="13">
        <v>40721</v>
      </c>
      <c r="C93" s="9"/>
      <c r="D93" s="9">
        <v>-0.1</v>
      </c>
      <c r="E93" s="9">
        <f t="shared" si="0"/>
        <v>0.30000000000000004</v>
      </c>
      <c r="F93" s="40">
        <f t="shared" si="1"/>
        <v>1.5399999999999998</v>
      </c>
      <c r="G93" s="9">
        <v>60.3</v>
      </c>
      <c r="H93" s="9">
        <v>6</v>
      </c>
      <c r="I93" s="9">
        <v>-99.9</v>
      </c>
      <c r="J93" s="9">
        <v>1.6</v>
      </c>
      <c r="K93" s="9">
        <v>13.8</v>
      </c>
      <c r="L93" s="9">
        <v>-2</v>
      </c>
    </row>
    <row r="94" spans="4:11" ht="12.75">
      <c r="D94" s="14" t="s">
        <v>48</v>
      </c>
      <c r="E94" s="30">
        <f>AVERAGE(E42:E93)</f>
        <v>0.9942307692307693</v>
      </c>
      <c r="F94" s="30">
        <f>AVERAGE(F42:F93)</f>
        <v>0.997083333333333</v>
      </c>
      <c r="G94">
        <f>+G93-G41</f>
        <v>5.299999999999997</v>
      </c>
      <c r="H94" t="s">
        <v>31</v>
      </c>
      <c r="J94" s="14" t="s">
        <v>32</v>
      </c>
      <c r="K94" s="16">
        <f>+AVERAGE(K42:K93)</f>
        <v>7.26923076923077</v>
      </c>
    </row>
    <row r="95" spans="4:7" ht="12.75">
      <c r="D95" s="14" t="s">
        <v>49</v>
      </c>
      <c r="E95" s="31">
        <f>MAX(E42:E93)</f>
        <v>2.5999999999999996</v>
      </c>
      <c r="F95" s="31">
        <f>MAX(F42:F93)</f>
        <v>1.94</v>
      </c>
      <c r="G95" s="18"/>
    </row>
    <row r="96" spans="4:7" ht="12.75">
      <c r="D96" s="14" t="s">
        <v>35</v>
      </c>
      <c r="E96" s="29">
        <f>COUNT(E42:E93)</f>
        <v>52</v>
      </c>
      <c r="F96" s="29"/>
      <c r="G96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D6" sqref="D6:F73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40269</v>
      </c>
      <c r="D6">
        <v>14.7</v>
      </c>
      <c r="G6">
        <v>20.3</v>
      </c>
      <c r="H6">
        <v>0.7</v>
      </c>
      <c r="I6">
        <v>7</v>
      </c>
      <c r="J6">
        <v>0.5</v>
      </c>
      <c r="K6">
        <v>3.9</v>
      </c>
      <c r="L6">
        <v>39</v>
      </c>
    </row>
    <row r="7" spans="1:12" ht="12.75">
      <c r="A7">
        <v>709</v>
      </c>
      <c r="B7" s="10">
        <v>40270</v>
      </c>
      <c r="D7">
        <v>15.5</v>
      </c>
      <c r="G7">
        <v>21.5</v>
      </c>
      <c r="H7">
        <v>-9.6</v>
      </c>
      <c r="I7">
        <v>0.7</v>
      </c>
      <c r="J7">
        <v>-9.7</v>
      </c>
      <c r="K7">
        <v>-4.9</v>
      </c>
      <c r="L7">
        <v>47</v>
      </c>
    </row>
    <row r="8" spans="1:12" ht="12.75">
      <c r="A8">
        <v>709</v>
      </c>
      <c r="B8" s="10">
        <v>40271</v>
      </c>
      <c r="D8">
        <v>15.6</v>
      </c>
      <c r="G8">
        <v>21.6</v>
      </c>
      <c r="H8">
        <v>-7.6</v>
      </c>
      <c r="I8">
        <v>-1.5</v>
      </c>
      <c r="J8">
        <v>-11</v>
      </c>
      <c r="K8">
        <v>-8.5</v>
      </c>
      <c r="L8">
        <v>45</v>
      </c>
    </row>
    <row r="9" spans="1:12" ht="12.75">
      <c r="A9">
        <v>709</v>
      </c>
      <c r="B9" s="10">
        <v>40272</v>
      </c>
      <c r="D9">
        <v>16.2</v>
      </c>
      <c r="G9">
        <v>22.1</v>
      </c>
      <c r="H9">
        <v>-5.2</v>
      </c>
      <c r="I9">
        <v>-4.2</v>
      </c>
      <c r="J9">
        <v>-7.6</v>
      </c>
      <c r="K9">
        <v>-5.6</v>
      </c>
      <c r="L9">
        <v>49</v>
      </c>
    </row>
    <row r="10" spans="1:12" ht="12.75">
      <c r="A10">
        <v>709</v>
      </c>
      <c r="B10" s="10">
        <v>40273</v>
      </c>
      <c r="D10">
        <v>16.6</v>
      </c>
      <c r="G10">
        <v>22.4</v>
      </c>
      <c r="H10">
        <v>1.8</v>
      </c>
      <c r="I10">
        <v>3.1</v>
      </c>
      <c r="J10">
        <v>-6.6</v>
      </c>
      <c r="K10">
        <v>-1.7</v>
      </c>
      <c r="L10">
        <v>49</v>
      </c>
    </row>
    <row r="11" spans="1:12" ht="12.75">
      <c r="A11">
        <v>709</v>
      </c>
      <c r="B11" s="10">
        <v>40274</v>
      </c>
      <c r="D11">
        <v>17</v>
      </c>
      <c r="G11">
        <v>22.9</v>
      </c>
      <c r="H11">
        <v>-2.5</v>
      </c>
      <c r="I11">
        <v>4</v>
      </c>
      <c r="J11">
        <v>-2.5</v>
      </c>
      <c r="K11">
        <v>0.4</v>
      </c>
      <c r="L11">
        <v>49</v>
      </c>
    </row>
    <row r="12" spans="1:12" ht="12.75">
      <c r="A12">
        <v>709</v>
      </c>
      <c r="B12" s="10">
        <v>40275</v>
      </c>
      <c r="D12">
        <v>18.2</v>
      </c>
      <c r="G12">
        <v>24.2</v>
      </c>
      <c r="H12">
        <v>-8</v>
      </c>
      <c r="I12">
        <v>-2.4</v>
      </c>
      <c r="J12">
        <v>-8.6</v>
      </c>
      <c r="K12">
        <v>-7.4</v>
      </c>
      <c r="L12">
        <v>62</v>
      </c>
    </row>
    <row r="13" spans="1:12" ht="12.75">
      <c r="A13">
        <v>709</v>
      </c>
      <c r="B13" s="10">
        <v>40276</v>
      </c>
      <c r="D13">
        <v>18.4</v>
      </c>
      <c r="G13">
        <v>24.4</v>
      </c>
      <c r="H13">
        <v>-6.9</v>
      </c>
      <c r="I13">
        <v>-0.4</v>
      </c>
      <c r="J13">
        <v>-8.1</v>
      </c>
      <c r="K13">
        <v>-6.1</v>
      </c>
      <c r="L13">
        <v>64</v>
      </c>
    </row>
    <row r="14" spans="1:12" ht="12.75">
      <c r="A14">
        <v>709</v>
      </c>
      <c r="B14" s="10">
        <v>40277</v>
      </c>
      <c r="D14">
        <v>18.4</v>
      </c>
      <c r="G14">
        <v>24.4</v>
      </c>
      <c r="H14">
        <v>-4.4</v>
      </c>
      <c r="I14">
        <v>4.9</v>
      </c>
      <c r="J14">
        <v>-9.9</v>
      </c>
      <c r="K14">
        <v>-2.7</v>
      </c>
      <c r="L14">
        <v>59</v>
      </c>
    </row>
    <row r="15" spans="1:12" ht="12.75">
      <c r="A15">
        <v>709</v>
      </c>
      <c r="B15" s="10">
        <v>40278</v>
      </c>
      <c r="D15">
        <v>18.4</v>
      </c>
      <c r="G15">
        <v>24.4</v>
      </c>
      <c r="H15">
        <v>-2.8</v>
      </c>
      <c r="I15">
        <v>8.4</v>
      </c>
      <c r="J15">
        <v>-5.4</v>
      </c>
      <c r="K15">
        <v>1</v>
      </c>
      <c r="L15">
        <v>54</v>
      </c>
    </row>
    <row r="16" spans="1:12" ht="12.75">
      <c r="A16">
        <v>709</v>
      </c>
      <c r="B16" s="10">
        <v>40279</v>
      </c>
      <c r="D16">
        <v>18.3</v>
      </c>
      <c r="G16">
        <v>24.4</v>
      </c>
      <c r="H16">
        <v>2.1</v>
      </c>
      <c r="I16">
        <v>10</v>
      </c>
      <c r="J16">
        <v>-5.9</v>
      </c>
      <c r="K16">
        <v>2.4</v>
      </c>
      <c r="L16">
        <v>50</v>
      </c>
    </row>
    <row r="17" spans="1:12" ht="12.75">
      <c r="A17">
        <v>709</v>
      </c>
      <c r="B17" s="10">
        <v>40280</v>
      </c>
      <c r="D17">
        <v>18</v>
      </c>
      <c r="G17">
        <v>24.4</v>
      </c>
      <c r="H17">
        <v>5.8</v>
      </c>
      <c r="I17">
        <v>13.7</v>
      </c>
      <c r="J17">
        <v>0.3</v>
      </c>
      <c r="K17">
        <v>6.3</v>
      </c>
      <c r="L17">
        <v>50</v>
      </c>
    </row>
    <row r="18" spans="1:12" ht="12.75">
      <c r="A18">
        <v>709</v>
      </c>
      <c r="B18" s="10">
        <v>40281</v>
      </c>
      <c r="D18">
        <v>17.6</v>
      </c>
      <c r="G18">
        <v>24.4</v>
      </c>
      <c r="H18">
        <v>4.3</v>
      </c>
      <c r="I18">
        <v>14.1</v>
      </c>
      <c r="J18">
        <v>2.7</v>
      </c>
      <c r="K18">
        <v>7.7</v>
      </c>
      <c r="L18">
        <v>46</v>
      </c>
    </row>
    <row r="19" spans="1:12" ht="12.75">
      <c r="A19">
        <v>709</v>
      </c>
      <c r="B19" s="10">
        <v>40282</v>
      </c>
      <c r="D19">
        <v>17.6</v>
      </c>
      <c r="G19">
        <v>24.4</v>
      </c>
      <c r="H19">
        <v>-5.3</v>
      </c>
      <c r="I19">
        <v>22.3</v>
      </c>
      <c r="J19">
        <v>-5.6</v>
      </c>
      <c r="K19">
        <v>-1.2</v>
      </c>
      <c r="L19">
        <v>44</v>
      </c>
    </row>
    <row r="20" spans="1:12" ht="12.75">
      <c r="A20">
        <v>709</v>
      </c>
      <c r="B20" s="10">
        <v>40283</v>
      </c>
      <c r="D20">
        <v>17.4</v>
      </c>
      <c r="G20">
        <v>24.4</v>
      </c>
      <c r="H20">
        <v>-1.8</v>
      </c>
      <c r="I20">
        <v>8.5</v>
      </c>
      <c r="J20">
        <v>-5.5</v>
      </c>
      <c r="K20">
        <v>1.2</v>
      </c>
      <c r="L20">
        <v>46</v>
      </c>
    </row>
    <row r="21" spans="1:12" ht="12.75">
      <c r="A21">
        <v>709</v>
      </c>
      <c r="B21" s="10">
        <v>40284</v>
      </c>
      <c r="D21">
        <v>17</v>
      </c>
      <c r="G21">
        <v>24.4</v>
      </c>
      <c r="H21">
        <v>0.8</v>
      </c>
      <c r="I21">
        <v>11</v>
      </c>
      <c r="J21">
        <v>-2.4</v>
      </c>
      <c r="K21">
        <v>3.9</v>
      </c>
      <c r="L21">
        <v>44</v>
      </c>
    </row>
    <row r="22" spans="1:12" ht="12.75">
      <c r="A22">
        <v>709</v>
      </c>
      <c r="B22" s="10">
        <v>40285</v>
      </c>
      <c r="D22">
        <v>16.5</v>
      </c>
      <c r="G22">
        <v>24.4</v>
      </c>
      <c r="H22">
        <v>4.6</v>
      </c>
      <c r="I22">
        <v>14</v>
      </c>
      <c r="J22">
        <v>0.3</v>
      </c>
      <c r="K22">
        <v>6.4</v>
      </c>
      <c r="L22">
        <v>40</v>
      </c>
    </row>
    <row r="23" spans="1:12" ht="12.75">
      <c r="A23">
        <v>709</v>
      </c>
      <c r="B23" s="10">
        <v>40286</v>
      </c>
      <c r="D23">
        <v>16.5</v>
      </c>
      <c r="G23">
        <v>24.7</v>
      </c>
      <c r="H23">
        <v>0.5</v>
      </c>
      <c r="I23">
        <v>9.1</v>
      </c>
      <c r="J23">
        <v>-0.6</v>
      </c>
      <c r="K23">
        <v>3.1</v>
      </c>
      <c r="L23">
        <v>41</v>
      </c>
    </row>
    <row r="24" spans="1:12" ht="12.75">
      <c r="A24">
        <v>709</v>
      </c>
      <c r="B24" s="10">
        <v>40287</v>
      </c>
      <c r="D24">
        <v>15.9</v>
      </c>
      <c r="G24">
        <v>24.7</v>
      </c>
      <c r="H24">
        <v>0.6</v>
      </c>
      <c r="I24">
        <v>11.9</v>
      </c>
      <c r="J24">
        <v>-1.4</v>
      </c>
      <c r="K24">
        <v>4.5</v>
      </c>
      <c r="L24">
        <v>42</v>
      </c>
    </row>
    <row r="25" spans="1:12" ht="12.75">
      <c r="A25">
        <v>709</v>
      </c>
      <c r="B25" s="10">
        <v>40288</v>
      </c>
      <c r="D25">
        <v>15.3</v>
      </c>
      <c r="G25">
        <v>24.7</v>
      </c>
      <c r="H25">
        <v>2.3</v>
      </c>
      <c r="I25">
        <v>13.9</v>
      </c>
      <c r="J25">
        <v>-1.4</v>
      </c>
      <c r="K25">
        <v>5.8</v>
      </c>
      <c r="L25">
        <v>35</v>
      </c>
    </row>
    <row r="26" spans="1:12" ht="12.75">
      <c r="A26">
        <v>709</v>
      </c>
      <c r="B26" s="10">
        <v>40289</v>
      </c>
      <c r="D26">
        <v>14.8</v>
      </c>
      <c r="G26">
        <v>24.7</v>
      </c>
      <c r="H26">
        <v>4.4</v>
      </c>
      <c r="I26">
        <v>13.8</v>
      </c>
      <c r="J26">
        <v>0.7</v>
      </c>
      <c r="K26">
        <v>6.3</v>
      </c>
      <c r="L26">
        <v>34</v>
      </c>
    </row>
    <row r="27" spans="1:12" ht="12.75">
      <c r="A27">
        <v>709</v>
      </c>
      <c r="B27" s="10">
        <v>40290</v>
      </c>
      <c r="D27">
        <v>14.2</v>
      </c>
      <c r="G27">
        <v>24.7</v>
      </c>
      <c r="H27">
        <v>3.6</v>
      </c>
      <c r="I27">
        <v>14.5</v>
      </c>
      <c r="J27">
        <v>1.8</v>
      </c>
      <c r="K27">
        <v>6.9</v>
      </c>
      <c r="L27">
        <v>35</v>
      </c>
    </row>
    <row r="28" spans="1:12" ht="12.75">
      <c r="A28">
        <v>709</v>
      </c>
      <c r="B28" s="10">
        <v>40291</v>
      </c>
      <c r="D28">
        <v>14.4</v>
      </c>
      <c r="G28">
        <v>25.1</v>
      </c>
      <c r="H28">
        <v>-2</v>
      </c>
      <c r="I28">
        <v>3.7</v>
      </c>
      <c r="J28">
        <v>-2.1</v>
      </c>
      <c r="K28">
        <v>0.1</v>
      </c>
      <c r="L28">
        <v>36</v>
      </c>
    </row>
    <row r="29" spans="1:12" ht="12.75">
      <c r="A29">
        <v>709</v>
      </c>
      <c r="B29" s="10">
        <v>40292</v>
      </c>
      <c r="D29">
        <v>15.3</v>
      </c>
      <c r="G29">
        <v>26.2</v>
      </c>
      <c r="H29">
        <v>-3</v>
      </c>
      <c r="I29">
        <v>-1.1</v>
      </c>
      <c r="J29">
        <v>-4.1</v>
      </c>
      <c r="K29">
        <v>-2.3</v>
      </c>
      <c r="L29">
        <v>44</v>
      </c>
    </row>
    <row r="30" spans="1:12" ht="12.75">
      <c r="A30">
        <v>709</v>
      </c>
      <c r="B30" s="10">
        <v>40293</v>
      </c>
      <c r="D30">
        <v>15.4</v>
      </c>
      <c r="G30">
        <v>26.4</v>
      </c>
      <c r="H30">
        <v>-0.5</v>
      </c>
      <c r="I30">
        <v>5.1</v>
      </c>
      <c r="J30">
        <v>-3.9</v>
      </c>
      <c r="K30">
        <v>-0.3</v>
      </c>
      <c r="L30">
        <v>42</v>
      </c>
    </row>
    <row r="31" spans="1:12" ht="12.75">
      <c r="A31">
        <v>709</v>
      </c>
      <c r="B31" s="10">
        <v>40294</v>
      </c>
      <c r="D31">
        <v>15.5</v>
      </c>
      <c r="G31">
        <v>26.5</v>
      </c>
      <c r="H31">
        <v>-2.6</v>
      </c>
      <c r="I31">
        <v>4.3</v>
      </c>
      <c r="J31">
        <v>-2.6</v>
      </c>
      <c r="K31">
        <v>-0.4</v>
      </c>
      <c r="L31">
        <v>43</v>
      </c>
    </row>
    <row r="32" spans="1:12" ht="12.75">
      <c r="A32">
        <v>709</v>
      </c>
      <c r="B32" s="10">
        <v>40295</v>
      </c>
      <c r="D32">
        <v>15.6</v>
      </c>
      <c r="G32">
        <v>26.6</v>
      </c>
      <c r="H32">
        <v>-2.5</v>
      </c>
      <c r="I32">
        <v>4.1</v>
      </c>
      <c r="J32">
        <v>-6.5</v>
      </c>
      <c r="K32">
        <v>-1.2</v>
      </c>
      <c r="L32">
        <v>44</v>
      </c>
    </row>
    <row r="33" spans="1:12" ht="12.75">
      <c r="A33">
        <v>709</v>
      </c>
      <c r="B33" s="10">
        <v>40296</v>
      </c>
      <c r="D33">
        <v>15.3</v>
      </c>
      <c r="G33">
        <v>26.6</v>
      </c>
      <c r="H33">
        <v>7.6</v>
      </c>
      <c r="I33">
        <v>13</v>
      </c>
      <c r="J33">
        <v>-3.8</v>
      </c>
      <c r="K33">
        <v>5.5</v>
      </c>
      <c r="L33">
        <v>40</v>
      </c>
    </row>
    <row r="34" spans="1:12" ht="12.75">
      <c r="A34">
        <v>709</v>
      </c>
      <c r="B34" s="10">
        <v>40297</v>
      </c>
      <c r="D34">
        <v>15.3</v>
      </c>
      <c r="G34">
        <v>26.8</v>
      </c>
      <c r="H34">
        <v>-5.2</v>
      </c>
      <c r="I34">
        <v>9.7</v>
      </c>
      <c r="J34">
        <v>-5.2</v>
      </c>
      <c r="K34">
        <v>2.9</v>
      </c>
      <c r="L34">
        <v>40</v>
      </c>
    </row>
    <row r="35" spans="1:12" ht="12.75">
      <c r="A35">
        <v>709</v>
      </c>
      <c r="B35" s="10">
        <v>40298</v>
      </c>
      <c r="D35">
        <v>15.6</v>
      </c>
      <c r="G35">
        <v>27.3</v>
      </c>
      <c r="H35">
        <v>-6.8</v>
      </c>
      <c r="I35">
        <v>-1.2</v>
      </c>
      <c r="J35">
        <v>-7.3</v>
      </c>
      <c r="K35">
        <v>-5.7</v>
      </c>
      <c r="L35">
        <v>37</v>
      </c>
    </row>
    <row r="36" spans="1:12" ht="12.75">
      <c r="A36">
        <v>709</v>
      </c>
      <c r="B36" s="10">
        <v>40299</v>
      </c>
      <c r="D36">
        <v>16.4</v>
      </c>
      <c r="G36">
        <v>28.2</v>
      </c>
      <c r="H36">
        <v>-4.4</v>
      </c>
      <c r="I36">
        <v>-0.8</v>
      </c>
      <c r="J36">
        <v>-6.9</v>
      </c>
      <c r="K36">
        <v>-4.8</v>
      </c>
      <c r="L36">
        <v>47</v>
      </c>
    </row>
    <row r="37" spans="1:12" ht="12.75">
      <c r="A37">
        <v>709</v>
      </c>
      <c r="B37" s="10">
        <v>40300</v>
      </c>
      <c r="D37">
        <v>16.8</v>
      </c>
      <c r="G37">
        <v>28.5</v>
      </c>
      <c r="H37">
        <v>-4.2</v>
      </c>
      <c r="I37">
        <v>1.8</v>
      </c>
      <c r="J37">
        <v>-5.3</v>
      </c>
      <c r="K37">
        <v>-3.6</v>
      </c>
      <c r="L37">
        <v>50</v>
      </c>
    </row>
    <row r="38" spans="1:12" ht="12.75">
      <c r="A38">
        <v>709</v>
      </c>
      <c r="B38" s="10">
        <v>40301</v>
      </c>
      <c r="D38">
        <v>17.1</v>
      </c>
      <c r="G38">
        <v>28.9</v>
      </c>
      <c r="H38">
        <v>-4</v>
      </c>
      <c r="I38">
        <v>5.2</v>
      </c>
      <c r="J38">
        <v>-5</v>
      </c>
      <c r="K38">
        <v>-2.1</v>
      </c>
      <c r="L38">
        <v>48</v>
      </c>
    </row>
    <row r="39" spans="1:12" ht="12.75">
      <c r="A39">
        <v>709</v>
      </c>
      <c r="B39" s="10">
        <v>40302</v>
      </c>
      <c r="D39">
        <v>17.1</v>
      </c>
      <c r="G39">
        <v>28.9</v>
      </c>
      <c r="H39">
        <v>2.9</v>
      </c>
      <c r="I39">
        <v>3.5</v>
      </c>
      <c r="J39">
        <v>-5.4</v>
      </c>
      <c r="K39">
        <v>-0.4</v>
      </c>
      <c r="L39">
        <v>49</v>
      </c>
    </row>
    <row r="40" spans="1:12" ht="12.75">
      <c r="A40">
        <v>709</v>
      </c>
      <c r="B40" s="10">
        <v>40303</v>
      </c>
      <c r="D40">
        <v>17.1</v>
      </c>
      <c r="G40">
        <v>29</v>
      </c>
      <c r="H40">
        <v>-5.3</v>
      </c>
      <c r="I40">
        <v>5.3</v>
      </c>
      <c r="J40">
        <v>-5.8</v>
      </c>
      <c r="K40">
        <v>1.2</v>
      </c>
      <c r="L40">
        <v>46</v>
      </c>
    </row>
    <row r="41" spans="1:12" ht="12.75">
      <c r="A41">
        <v>709</v>
      </c>
      <c r="B41" s="10">
        <v>40304</v>
      </c>
      <c r="D41">
        <v>16.8</v>
      </c>
      <c r="G41">
        <v>29</v>
      </c>
      <c r="H41">
        <v>2.4</v>
      </c>
      <c r="I41">
        <v>12.5</v>
      </c>
      <c r="J41">
        <v>-8.9</v>
      </c>
      <c r="K41">
        <v>4</v>
      </c>
      <c r="L41">
        <v>44</v>
      </c>
    </row>
    <row r="42" spans="1:12" ht="12.75">
      <c r="A42">
        <v>709</v>
      </c>
      <c r="B42" s="10">
        <v>40305</v>
      </c>
      <c r="D42">
        <v>17.3</v>
      </c>
      <c r="G42">
        <v>29.6</v>
      </c>
      <c r="H42">
        <v>-6.3</v>
      </c>
      <c r="I42">
        <v>2.7</v>
      </c>
      <c r="J42">
        <v>-6.4</v>
      </c>
      <c r="K42">
        <v>-2.4</v>
      </c>
      <c r="L42">
        <v>47</v>
      </c>
    </row>
    <row r="43" spans="1:12" ht="12.75">
      <c r="A43">
        <v>709</v>
      </c>
      <c r="B43" s="10">
        <v>40306</v>
      </c>
      <c r="D43">
        <v>17.5</v>
      </c>
      <c r="G43">
        <v>29.7</v>
      </c>
      <c r="H43">
        <v>-5.5</v>
      </c>
      <c r="I43">
        <v>2.9</v>
      </c>
      <c r="J43">
        <v>-7.4</v>
      </c>
      <c r="K43">
        <v>-3.5</v>
      </c>
      <c r="L43">
        <v>45</v>
      </c>
    </row>
    <row r="44" spans="1:12" ht="12.75">
      <c r="A44">
        <v>709</v>
      </c>
      <c r="B44" s="10">
        <v>40307</v>
      </c>
      <c r="D44">
        <v>17.4</v>
      </c>
      <c r="G44">
        <v>29.7</v>
      </c>
      <c r="H44">
        <v>0.7</v>
      </c>
      <c r="I44">
        <v>9.6</v>
      </c>
      <c r="J44">
        <v>-7.1</v>
      </c>
      <c r="K44">
        <v>2.4</v>
      </c>
      <c r="L44">
        <v>42</v>
      </c>
    </row>
    <row r="45" spans="1:12" ht="12.75">
      <c r="A45">
        <v>709</v>
      </c>
      <c r="B45" s="10">
        <v>40308</v>
      </c>
      <c r="D45">
        <v>17</v>
      </c>
      <c r="G45">
        <v>29.7</v>
      </c>
      <c r="H45">
        <v>7.7</v>
      </c>
      <c r="I45">
        <v>14</v>
      </c>
      <c r="J45">
        <v>-0.8</v>
      </c>
      <c r="K45">
        <v>7.2</v>
      </c>
      <c r="L45">
        <v>36</v>
      </c>
    </row>
    <row r="46" spans="1:12" ht="12.75">
      <c r="A46">
        <v>709</v>
      </c>
      <c r="B46" s="10">
        <v>40309</v>
      </c>
      <c r="D46">
        <v>17.4</v>
      </c>
      <c r="G46">
        <v>30.2</v>
      </c>
      <c r="H46">
        <v>-1.5</v>
      </c>
      <c r="I46">
        <v>7.6</v>
      </c>
      <c r="J46">
        <v>-1.5</v>
      </c>
      <c r="K46">
        <v>1.1</v>
      </c>
      <c r="L46">
        <v>42</v>
      </c>
    </row>
    <row r="47" spans="1:12" ht="12.75">
      <c r="A47">
        <v>709</v>
      </c>
      <c r="B47" s="10">
        <v>40310</v>
      </c>
      <c r="D47">
        <v>18.1</v>
      </c>
      <c r="G47">
        <v>31</v>
      </c>
      <c r="H47">
        <v>-2.4</v>
      </c>
      <c r="I47">
        <v>5.8</v>
      </c>
      <c r="J47">
        <v>-2.4</v>
      </c>
      <c r="K47">
        <v>0.4</v>
      </c>
      <c r="L47">
        <v>48</v>
      </c>
    </row>
    <row r="48" spans="1:12" ht="12.75">
      <c r="A48">
        <v>709</v>
      </c>
      <c r="B48" s="10">
        <v>40311</v>
      </c>
      <c r="D48">
        <v>18.5</v>
      </c>
      <c r="G48">
        <v>31.6</v>
      </c>
      <c r="H48">
        <v>-4.6</v>
      </c>
      <c r="I48">
        <v>3.3</v>
      </c>
      <c r="J48">
        <v>-5.8</v>
      </c>
      <c r="K48">
        <v>-1.8</v>
      </c>
      <c r="L48">
        <v>51</v>
      </c>
    </row>
    <row r="49" spans="1:12" ht="12.75">
      <c r="A49">
        <v>709</v>
      </c>
      <c r="B49" s="10">
        <v>40312</v>
      </c>
      <c r="D49">
        <v>18.4</v>
      </c>
      <c r="G49">
        <v>31.6</v>
      </c>
      <c r="H49">
        <v>-1</v>
      </c>
      <c r="I49">
        <v>5.4</v>
      </c>
      <c r="J49">
        <v>-6.4</v>
      </c>
      <c r="K49">
        <v>-0.4</v>
      </c>
      <c r="L49">
        <v>46</v>
      </c>
    </row>
    <row r="50" spans="1:12" ht="12.75">
      <c r="A50">
        <v>709</v>
      </c>
      <c r="B50" s="10">
        <v>40313</v>
      </c>
      <c r="D50">
        <v>18.3</v>
      </c>
      <c r="G50">
        <v>31.7</v>
      </c>
      <c r="H50">
        <v>1</v>
      </c>
      <c r="I50">
        <v>8.8</v>
      </c>
      <c r="J50">
        <v>-2.5</v>
      </c>
      <c r="K50">
        <v>2.3</v>
      </c>
      <c r="L50">
        <v>47</v>
      </c>
    </row>
    <row r="51" spans="1:12" ht="12.75">
      <c r="A51" s="11">
        <v>709</v>
      </c>
      <c r="B51" s="12">
        <v>40314</v>
      </c>
      <c r="C51" s="11"/>
      <c r="D51" s="11">
        <v>19.2</v>
      </c>
      <c r="E51" s="11"/>
      <c r="F51" s="11"/>
      <c r="G51" s="11">
        <v>32.8</v>
      </c>
      <c r="H51" s="11">
        <v>1</v>
      </c>
      <c r="I51" s="11">
        <v>5.3</v>
      </c>
      <c r="J51" s="11">
        <v>-0.4</v>
      </c>
      <c r="K51" s="11">
        <v>1.3</v>
      </c>
      <c r="L51" s="11">
        <v>50</v>
      </c>
    </row>
    <row r="52" spans="1:13" ht="12.75">
      <c r="A52">
        <v>709</v>
      </c>
      <c r="B52" s="10">
        <v>40315</v>
      </c>
      <c r="D52">
        <v>19</v>
      </c>
      <c r="E52">
        <f>D51-D52</f>
        <v>0.1999999999999993</v>
      </c>
      <c r="G52">
        <v>32.9</v>
      </c>
      <c r="H52">
        <v>-0.3</v>
      </c>
      <c r="I52">
        <v>12.1</v>
      </c>
      <c r="J52">
        <v>-0.8</v>
      </c>
      <c r="K52">
        <v>4.4</v>
      </c>
      <c r="L52">
        <v>41</v>
      </c>
      <c r="M52">
        <f>L51-L52</f>
        <v>9</v>
      </c>
    </row>
    <row r="53" spans="1:13" ht="12.75">
      <c r="A53">
        <v>709</v>
      </c>
      <c r="B53" s="10">
        <v>40316</v>
      </c>
      <c r="D53">
        <v>18.3</v>
      </c>
      <c r="E53">
        <f aca="true" t="shared" si="0" ref="E53:E73">D52-D53</f>
        <v>0.6999999999999993</v>
      </c>
      <c r="G53">
        <v>32.9</v>
      </c>
      <c r="H53">
        <v>7.3</v>
      </c>
      <c r="I53">
        <v>16.9</v>
      </c>
      <c r="J53">
        <v>-0.4</v>
      </c>
      <c r="K53">
        <v>8.6</v>
      </c>
      <c r="L53">
        <v>38</v>
      </c>
      <c r="M53">
        <f aca="true" t="shared" si="1" ref="M53:M68">L52-L53</f>
        <v>3</v>
      </c>
    </row>
    <row r="54" spans="1:13" ht="12.75">
      <c r="A54">
        <v>709</v>
      </c>
      <c r="B54" s="10">
        <v>40317</v>
      </c>
      <c r="D54">
        <v>17.7</v>
      </c>
      <c r="E54">
        <f t="shared" si="0"/>
        <v>0.6000000000000014</v>
      </c>
      <c r="G54">
        <v>32.9</v>
      </c>
      <c r="H54">
        <v>1.3</v>
      </c>
      <c r="I54">
        <v>14.6</v>
      </c>
      <c r="J54">
        <v>1.3</v>
      </c>
      <c r="K54">
        <v>7.2</v>
      </c>
      <c r="L54">
        <v>27</v>
      </c>
      <c r="M54">
        <f t="shared" si="1"/>
        <v>11</v>
      </c>
    </row>
    <row r="55" spans="1:13" ht="12.75">
      <c r="A55">
        <v>709</v>
      </c>
      <c r="B55" s="10">
        <v>40318</v>
      </c>
      <c r="D55">
        <v>19.1</v>
      </c>
      <c r="E55">
        <f t="shared" si="0"/>
        <v>-1.4000000000000021</v>
      </c>
      <c r="G55">
        <v>34.5</v>
      </c>
      <c r="H55">
        <v>1.8</v>
      </c>
      <c r="I55">
        <v>1.9</v>
      </c>
      <c r="J55">
        <v>1</v>
      </c>
      <c r="K55">
        <v>1.4</v>
      </c>
      <c r="L55">
        <v>42</v>
      </c>
      <c r="M55">
        <f t="shared" si="1"/>
        <v>-15</v>
      </c>
    </row>
    <row r="56" spans="1:13" ht="12.75">
      <c r="A56">
        <v>709</v>
      </c>
      <c r="B56" s="10">
        <v>40319</v>
      </c>
      <c r="D56">
        <v>18.4</v>
      </c>
      <c r="E56">
        <f t="shared" si="0"/>
        <v>0.7000000000000028</v>
      </c>
      <c r="F56">
        <f aca="true" t="shared" si="2" ref="F56:F73">AVERAGE(E52:E56)</f>
        <v>0.16000000000000014</v>
      </c>
      <c r="G56">
        <v>34.7</v>
      </c>
      <c r="H56">
        <v>1.5</v>
      </c>
      <c r="I56">
        <v>13.6</v>
      </c>
      <c r="J56">
        <v>1.5</v>
      </c>
      <c r="K56">
        <v>5.8</v>
      </c>
      <c r="L56">
        <v>36</v>
      </c>
      <c r="M56">
        <f t="shared" si="1"/>
        <v>6</v>
      </c>
    </row>
    <row r="57" spans="1:13" ht="12.75">
      <c r="A57">
        <v>709</v>
      </c>
      <c r="B57" s="10">
        <v>40320</v>
      </c>
      <c r="D57">
        <v>17.3</v>
      </c>
      <c r="E57">
        <f t="shared" si="0"/>
        <v>1.0999999999999979</v>
      </c>
      <c r="F57">
        <f t="shared" si="2"/>
        <v>0.33999999999999986</v>
      </c>
      <c r="G57">
        <v>34.7</v>
      </c>
      <c r="H57">
        <v>11</v>
      </c>
      <c r="I57">
        <v>17.1</v>
      </c>
      <c r="J57">
        <v>0.2</v>
      </c>
      <c r="K57">
        <v>11</v>
      </c>
      <c r="L57">
        <v>22</v>
      </c>
      <c r="M57">
        <f t="shared" si="1"/>
        <v>14</v>
      </c>
    </row>
    <row r="58" spans="1:13" ht="12.75">
      <c r="A58">
        <v>709</v>
      </c>
      <c r="B58" s="10">
        <v>40321</v>
      </c>
      <c r="D58">
        <v>16.4</v>
      </c>
      <c r="E58">
        <f t="shared" si="0"/>
        <v>0.9000000000000021</v>
      </c>
      <c r="F58">
        <f t="shared" si="2"/>
        <v>0.38000000000000045</v>
      </c>
      <c r="G58">
        <v>34.7</v>
      </c>
      <c r="H58">
        <v>-0.7</v>
      </c>
      <c r="I58">
        <v>12.4</v>
      </c>
      <c r="J58">
        <v>-0.7</v>
      </c>
      <c r="K58">
        <v>6.3</v>
      </c>
      <c r="L58">
        <v>35</v>
      </c>
      <c r="M58">
        <f t="shared" si="1"/>
        <v>-13</v>
      </c>
    </row>
    <row r="59" spans="1:13" ht="12.75">
      <c r="A59">
        <v>709</v>
      </c>
      <c r="B59" s="10">
        <v>40322</v>
      </c>
      <c r="D59">
        <v>15.3</v>
      </c>
      <c r="E59">
        <f t="shared" si="0"/>
        <v>1.0999999999999979</v>
      </c>
      <c r="F59">
        <f t="shared" si="2"/>
        <v>0.4799999999999997</v>
      </c>
      <c r="G59">
        <v>34.7</v>
      </c>
      <c r="H59">
        <v>5.4</v>
      </c>
      <c r="I59">
        <v>16.7</v>
      </c>
      <c r="J59">
        <v>-0.7</v>
      </c>
      <c r="K59">
        <v>9.5</v>
      </c>
      <c r="L59">
        <v>27</v>
      </c>
      <c r="M59">
        <f t="shared" si="1"/>
        <v>8</v>
      </c>
    </row>
    <row r="60" spans="1:13" ht="12.75">
      <c r="A60">
        <v>709</v>
      </c>
      <c r="B60" s="10">
        <v>40323</v>
      </c>
      <c r="D60">
        <v>15.3</v>
      </c>
      <c r="E60">
        <f t="shared" si="0"/>
        <v>0</v>
      </c>
      <c r="F60">
        <f t="shared" si="2"/>
        <v>0.7600000000000001</v>
      </c>
      <c r="G60">
        <v>34.9</v>
      </c>
      <c r="H60">
        <v>-3</v>
      </c>
      <c r="I60">
        <v>5.5</v>
      </c>
      <c r="J60">
        <v>-3.1</v>
      </c>
      <c r="K60">
        <v>0.5</v>
      </c>
      <c r="L60">
        <v>33</v>
      </c>
      <c r="M60">
        <f t="shared" si="1"/>
        <v>-6</v>
      </c>
    </row>
    <row r="61" spans="1:13" ht="12.75">
      <c r="A61">
        <v>709</v>
      </c>
      <c r="B61" s="10">
        <v>40324</v>
      </c>
      <c r="D61">
        <v>14.4</v>
      </c>
      <c r="E61">
        <f t="shared" si="0"/>
        <v>0.9000000000000004</v>
      </c>
      <c r="F61">
        <f t="shared" si="2"/>
        <v>0.7999999999999996</v>
      </c>
      <c r="G61">
        <v>34.9</v>
      </c>
      <c r="H61">
        <v>6</v>
      </c>
      <c r="I61">
        <v>12.8</v>
      </c>
      <c r="J61">
        <v>-4.1</v>
      </c>
      <c r="K61">
        <v>5.1</v>
      </c>
      <c r="L61">
        <v>32</v>
      </c>
      <c r="M61">
        <f t="shared" si="1"/>
        <v>1</v>
      </c>
    </row>
    <row r="62" spans="1:13" ht="12.75">
      <c r="A62">
        <v>709</v>
      </c>
      <c r="B62" s="10">
        <v>40325</v>
      </c>
      <c r="D62">
        <v>13.7</v>
      </c>
      <c r="E62">
        <f t="shared" si="0"/>
        <v>0.7000000000000011</v>
      </c>
      <c r="F62">
        <f t="shared" si="2"/>
        <v>0.7200000000000003</v>
      </c>
      <c r="G62">
        <v>34.9</v>
      </c>
      <c r="H62">
        <v>11.3</v>
      </c>
      <c r="I62">
        <v>16.1</v>
      </c>
      <c r="J62">
        <v>4.4</v>
      </c>
      <c r="K62">
        <v>10</v>
      </c>
      <c r="L62">
        <v>28</v>
      </c>
      <c r="M62">
        <f t="shared" si="1"/>
        <v>4</v>
      </c>
    </row>
    <row r="63" spans="1:13" ht="12.75">
      <c r="A63">
        <v>709</v>
      </c>
      <c r="B63" s="10">
        <v>40326</v>
      </c>
      <c r="D63">
        <v>12.5</v>
      </c>
      <c r="E63">
        <f t="shared" si="0"/>
        <v>1.1999999999999993</v>
      </c>
      <c r="F63">
        <f t="shared" si="2"/>
        <v>0.7799999999999997</v>
      </c>
      <c r="G63">
        <v>34.9</v>
      </c>
      <c r="H63">
        <v>13.6</v>
      </c>
      <c r="I63">
        <v>19</v>
      </c>
      <c r="J63">
        <v>6</v>
      </c>
      <c r="K63">
        <v>13.7</v>
      </c>
      <c r="L63">
        <v>24</v>
      </c>
      <c r="M63">
        <f t="shared" si="1"/>
        <v>4</v>
      </c>
    </row>
    <row r="64" spans="1:13" ht="12.75">
      <c r="A64">
        <v>709</v>
      </c>
      <c r="B64" s="10">
        <v>40327</v>
      </c>
      <c r="D64">
        <v>11</v>
      </c>
      <c r="E64">
        <f t="shared" si="0"/>
        <v>1.5</v>
      </c>
      <c r="F64">
        <f t="shared" si="2"/>
        <v>0.8600000000000001</v>
      </c>
      <c r="G64">
        <v>34.9</v>
      </c>
      <c r="H64">
        <v>12.8</v>
      </c>
      <c r="I64">
        <v>20</v>
      </c>
      <c r="J64">
        <v>10.6</v>
      </c>
      <c r="K64">
        <v>15.4</v>
      </c>
      <c r="L64">
        <v>16</v>
      </c>
      <c r="M64">
        <f t="shared" si="1"/>
        <v>8</v>
      </c>
    </row>
    <row r="65" spans="1:13" ht="12.75">
      <c r="A65">
        <v>709</v>
      </c>
      <c r="B65" s="10">
        <v>40328</v>
      </c>
      <c r="D65">
        <v>9.7</v>
      </c>
      <c r="E65">
        <f t="shared" si="0"/>
        <v>1.3000000000000007</v>
      </c>
      <c r="F65">
        <f t="shared" si="2"/>
        <v>1.1200000000000003</v>
      </c>
      <c r="G65">
        <v>34.9</v>
      </c>
      <c r="H65">
        <v>-0.7</v>
      </c>
      <c r="I65">
        <v>12.9</v>
      </c>
      <c r="J65">
        <v>-0.7</v>
      </c>
      <c r="K65">
        <v>6</v>
      </c>
      <c r="L65">
        <v>10</v>
      </c>
      <c r="M65">
        <f t="shared" si="1"/>
        <v>6</v>
      </c>
    </row>
    <row r="66" spans="1:13" ht="12.75">
      <c r="A66">
        <v>709</v>
      </c>
      <c r="B66" s="10">
        <v>40329</v>
      </c>
      <c r="D66">
        <v>8.3</v>
      </c>
      <c r="E66">
        <f t="shared" si="0"/>
        <v>1.3999999999999986</v>
      </c>
      <c r="F66">
        <f t="shared" si="2"/>
        <v>1.22</v>
      </c>
      <c r="G66">
        <v>34.9</v>
      </c>
      <c r="H66">
        <v>3.3</v>
      </c>
      <c r="I66">
        <v>12.2</v>
      </c>
      <c r="J66">
        <v>-2.5</v>
      </c>
      <c r="K66">
        <v>5.2</v>
      </c>
      <c r="L66">
        <v>6</v>
      </c>
      <c r="M66">
        <f t="shared" si="1"/>
        <v>4</v>
      </c>
    </row>
    <row r="67" spans="1:13" ht="12.75">
      <c r="A67">
        <v>709</v>
      </c>
      <c r="B67" s="10">
        <v>40330</v>
      </c>
      <c r="D67">
        <v>7</v>
      </c>
      <c r="E67">
        <f t="shared" si="0"/>
        <v>1.3000000000000007</v>
      </c>
      <c r="F67">
        <f t="shared" si="2"/>
        <v>1.3399999999999999</v>
      </c>
      <c r="G67">
        <v>34.9</v>
      </c>
      <c r="H67">
        <v>6.8</v>
      </c>
      <c r="I67">
        <v>14.4</v>
      </c>
      <c r="J67">
        <v>1.2</v>
      </c>
      <c r="K67">
        <v>8.1</v>
      </c>
      <c r="L67">
        <v>3</v>
      </c>
      <c r="M67">
        <f t="shared" si="1"/>
        <v>3</v>
      </c>
    </row>
    <row r="68" spans="1:13" ht="12.75">
      <c r="A68">
        <v>709</v>
      </c>
      <c r="B68" s="10">
        <v>40331</v>
      </c>
      <c r="D68">
        <v>6.1</v>
      </c>
      <c r="E68">
        <f t="shared" si="0"/>
        <v>0.9000000000000004</v>
      </c>
      <c r="F68">
        <f t="shared" si="2"/>
        <v>1.28</v>
      </c>
      <c r="G68">
        <v>34.9</v>
      </c>
      <c r="H68">
        <v>4.3</v>
      </c>
      <c r="I68">
        <v>14.2</v>
      </c>
      <c r="J68">
        <v>3.9</v>
      </c>
      <c r="K68">
        <v>8.2</v>
      </c>
      <c r="L68">
        <v>2</v>
      </c>
      <c r="M68">
        <f t="shared" si="1"/>
        <v>1</v>
      </c>
    </row>
    <row r="69" spans="1:13" ht="12.75">
      <c r="A69">
        <v>709</v>
      </c>
      <c r="B69" s="10">
        <v>40332</v>
      </c>
      <c r="D69">
        <v>5.4</v>
      </c>
      <c r="E69">
        <f t="shared" si="0"/>
        <v>0.6999999999999993</v>
      </c>
      <c r="F69">
        <f t="shared" si="2"/>
        <v>1.1199999999999999</v>
      </c>
      <c r="G69">
        <v>34.9</v>
      </c>
      <c r="H69">
        <v>9</v>
      </c>
      <c r="I69">
        <v>12.3</v>
      </c>
      <c r="J69">
        <v>4.2</v>
      </c>
      <c r="K69">
        <v>7.5</v>
      </c>
      <c r="L69">
        <v>-5</v>
      </c>
      <c r="M69">
        <v>2</v>
      </c>
    </row>
    <row r="70" spans="1:12" ht="12.75">
      <c r="A70">
        <v>709</v>
      </c>
      <c r="B70" s="10">
        <v>40333</v>
      </c>
      <c r="D70">
        <v>4.4</v>
      </c>
      <c r="E70">
        <f t="shared" si="0"/>
        <v>1</v>
      </c>
      <c r="F70">
        <f t="shared" si="2"/>
        <v>1.0599999999999998</v>
      </c>
      <c r="G70">
        <v>34.9</v>
      </c>
      <c r="H70">
        <v>6.3</v>
      </c>
      <c r="I70">
        <v>13.3</v>
      </c>
      <c r="J70">
        <v>6.2</v>
      </c>
      <c r="K70">
        <v>9.4</v>
      </c>
      <c r="L70">
        <v>-6</v>
      </c>
    </row>
    <row r="71" spans="1:12" ht="12.75">
      <c r="A71">
        <v>709</v>
      </c>
      <c r="B71" s="10">
        <v>40334</v>
      </c>
      <c r="D71">
        <v>2.4</v>
      </c>
      <c r="E71">
        <f t="shared" si="0"/>
        <v>2.0000000000000004</v>
      </c>
      <c r="F71">
        <f t="shared" si="2"/>
        <v>1.1800000000000002</v>
      </c>
      <c r="G71">
        <v>34.9</v>
      </c>
      <c r="H71">
        <v>10</v>
      </c>
      <c r="I71">
        <v>17.9</v>
      </c>
      <c r="J71">
        <v>6.3</v>
      </c>
      <c r="K71">
        <v>12.9</v>
      </c>
      <c r="L71">
        <v>-5</v>
      </c>
    </row>
    <row r="72" spans="1:12" ht="12.75">
      <c r="A72">
        <v>709</v>
      </c>
      <c r="B72" s="10">
        <v>40335</v>
      </c>
      <c r="D72">
        <v>1.1</v>
      </c>
      <c r="E72">
        <f t="shared" si="0"/>
        <v>1.2999999999999998</v>
      </c>
      <c r="F72">
        <f t="shared" si="2"/>
        <v>1.18</v>
      </c>
      <c r="G72">
        <v>34.9</v>
      </c>
      <c r="H72">
        <v>7.5</v>
      </c>
      <c r="I72">
        <v>17.1</v>
      </c>
      <c r="J72">
        <v>6.4</v>
      </c>
      <c r="K72">
        <v>11.1</v>
      </c>
      <c r="L72">
        <v>-8</v>
      </c>
    </row>
    <row r="73" spans="1:13" ht="12.75">
      <c r="A73" s="9">
        <v>709</v>
      </c>
      <c r="B73" s="13">
        <v>40336</v>
      </c>
      <c r="C73" s="9"/>
      <c r="D73" s="9">
        <v>0</v>
      </c>
      <c r="E73" s="9">
        <f t="shared" si="0"/>
        <v>1.1</v>
      </c>
      <c r="F73" s="9">
        <f t="shared" si="2"/>
        <v>1.22</v>
      </c>
      <c r="G73" s="9">
        <v>34.9</v>
      </c>
      <c r="H73" s="9">
        <v>10.7</v>
      </c>
      <c r="I73" s="9">
        <v>-99.9</v>
      </c>
      <c r="J73" s="9">
        <v>4.2</v>
      </c>
      <c r="K73" s="9">
        <v>13.9</v>
      </c>
      <c r="L73" s="9">
        <v>-9</v>
      </c>
      <c r="M73" s="9"/>
    </row>
    <row r="74" spans="4:13" ht="12.75">
      <c r="D74" s="14" t="s">
        <v>30</v>
      </c>
      <c r="E74" s="15">
        <f>AVERAGE(E52:E73)</f>
        <v>0.8727272727272729</v>
      </c>
      <c r="F74" s="15">
        <f>AVERAGE(F52:F73)</f>
        <v>0.8888888888888888</v>
      </c>
      <c r="G74">
        <f>G73-G51</f>
        <v>2.1000000000000014</v>
      </c>
      <c r="H74" t="s">
        <v>31</v>
      </c>
      <c r="J74" s="14" t="s">
        <v>32</v>
      </c>
      <c r="K74" s="16">
        <f>AVERAGE(K51:K73)</f>
        <v>7.934782608695652</v>
      </c>
      <c r="L74" s="14" t="s">
        <v>33</v>
      </c>
      <c r="M74" s="17">
        <f>AVERAGE(M52:M69)</f>
        <v>2.7777777777777777</v>
      </c>
    </row>
    <row r="75" spans="4:7" ht="12.75">
      <c r="D75" s="14" t="s">
        <v>34</v>
      </c>
      <c r="E75" s="18">
        <f>MAX(E52:E73)</f>
        <v>2.0000000000000004</v>
      </c>
      <c r="F75" s="18">
        <f>MAX(F52:F73)</f>
        <v>1.3399999999999999</v>
      </c>
      <c r="G75" s="18"/>
    </row>
    <row r="76" spans="4:7" ht="12.75">
      <c r="D76" s="14" t="s">
        <v>35</v>
      </c>
      <c r="E76" s="16">
        <f>COUNT(E52:E73)</f>
        <v>22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6" sqref="D6:F66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39904</v>
      </c>
      <c r="D6">
        <v>30.4</v>
      </c>
      <c r="G6">
        <v>32.8</v>
      </c>
      <c r="H6">
        <v>-6.2</v>
      </c>
      <c r="I6">
        <v>-4.6</v>
      </c>
      <c r="J6">
        <v>-17</v>
      </c>
      <c r="K6">
        <v>-8.1</v>
      </c>
      <c r="L6">
        <v>79</v>
      </c>
    </row>
    <row r="7" spans="1:12" ht="12.75">
      <c r="A7">
        <v>709</v>
      </c>
      <c r="B7" s="10">
        <v>39905</v>
      </c>
      <c r="D7">
        <v>30.9</v>
      </c>
      <c r="G7">
        <v>33.4</v>
      </c>
      <c r="H7">
        <v>-9.1</v>
      </c>
      <c r="I7">
        <v>-1.9</v>
      </c>
      <c r="J7">
        <v>-9.3</v>
      </c>
      <c r="K7">
        <v>-7</v>
      </c>
      <c r="L7">
        <v>84</v>
      </c>
    </row>
    <row r="8" spans="1:12" ht="12.75">
      <c r="A8">
        <v>709</v>
      </c>
      <c r="B8" s="10">
        <v>39906</v>
      </c>
      <c r="D8">
        <v>31.1</v>
      </c>
      <c r="G8">
        <v>33.4</v>
      </c>
      <c r="H8">
        <v>-3.2</v>
      </c>
      <c r="I8">
        <v>0.5</v>
      </c>
      <c r="J8">
        <v>-10.3</v>
      </c>
      <c r="K8">
        <v>-5</v>
      </c>
      <c r="L8">
        <v>82</v>
      </c>
    </row>
    <row r="9" spans="1:12" ht="12.75">
      <c r="A9">
        <v>709</v>
      </c>
      <c r="B9" s="10">
        <v>39907</v>
      </c>
      <c r="D9">
        <v>31.5</v>
      </c>
      <c r="G9">
        <v>33.5</v>
      </c>
      <c r="H9">
        <v>-2.9</v>
      </c>
      <c r="I9">
        <v>1.3</v>
      </c>
      <c r="J9">
        <v>-3.3</v>
      </c>
      <c r="K9">
        <v>-2</v>
      </c>
      <c r="L9">
        <v>83</v>
      </c>
    </row>
    <row r="10" spans="1:12" ht="12.75">
      <c r="A10">
        <v>709</v>
      </c>
      <c r="B10" s="10">
        <v>39908</v>
      </c>
      <c r="D10">
        <v>31.6</v>
      </c>
      <c r="G10">
        <v>33.5</v>
      </c>
      <c r="H10">
        <v>-12.9</v>
      </c>
      <c r="I10">
        <v>-2.9</v>
      </c>
      <c r="J10">
        <v>-12.9</v>
      </c>
      <c r="K10">
        <v>-7.3</v>
      </c>
      <c r="L10">
        <v>82</v>
      </c>
    </row>
    <row r="11" spans="1:12" ht="12.75">
      <c r="A11">
        <v>709</v>
      </c>
      <c r="B11" s="10">
        <v>39909</v>
      </c>
      <c r="D11">
        <v>31.6</v>
      </c>
      <c r="G11">
        <v>33.6</v>
      </c>
      <c r="H11">
        <v>-14.6</v>
      </c>
      <c r="I11">
        <v>-4.6</v>
      </c>
      <c r="J11">
        <v>-17.5</v>
      </c>
      <c r="K11">
        <v>-10.7</v>
      </c>
      <c r="L11">
        <v>77</v>
      </c>
    </row>
    <row r="12" spans="1:12" ht="12.75">
      <c r="A12">
        <v>709</v>
      </c>
      <c r="B12" s="10">
        <v>39910</v>
      </c>
      <c r="D12">
        <v>32</v>
      </c>
      <c r="G12">
        <v>34.2</v>
      </c>
      <c r="H12">
        <v>-7</v>
      </c>
      <c r="I12">
        <v>2.4</v>
      </c>
      <c r="J12">
        <v>-14.6</v>
      </c>
      <c r="K12">
        <v>-5.3</v>
      </c>
      <c r="L12">
        <v>74</v>
      </c>
    </row>
    <row r="13" spans="1:12" ht="12.75">
      <c r="A13">
        <v>709</v>
      </c>
      <c r="B13" s="10">
        <v>39911</v>
      </c>
      <c r="D13">
        <v>31.9</v>
      </c>
      <c r="G13">
        <v>34.2</v>
      </c>
      <c r="H13">
        <v>-3.7</v>
      </c>
      <c r="I13">
        <v>7</v>
      </c>
      <c r="J13">
        <v>-7.6</v>
      </c>
      <c r="K13">
        <v>-1.1</v>
      </c>
      <c r="L13">
        <v>70</v>
      </c>
    </row>
    <row r="14" spans="1:12" ht="12.75">
      <c r="A14">
        <v>709</v>
      </c>
      <c r="B14" s="10">
        <v>39912</v>
      </c>
      <c r="D14">
        <v>31.5</v>
      </c>
      <c r="G14">
        <v>34.2</v>
      </c>
      <c r="H14">
        <v>-2.8</v>
      </c>
      <c r="I14">
        <v>10.1</v>
      </c>
      <c r="J14">
        <v>-3.7</v>
      </c>
      <c r="K14">
        <v>2.8</v>
      </c>
      <c r="L14">
        <v>68</v>
      </c>
    </row>
    <row r="15" spans="1:12" ht="12.75">
      <c r="A15">
        <v>709</v>
      </c>
      <c r="B15" s="10">
        <v>39913</v>
      </c>
      <c r="D15">
        <v>31.8</v>
      </c>
      <c r="G15">
        <v>34.5</v>
      </c>
      <c r="H15">
        <v>-2.1</v>
      </c>
      <c r="I15">
        <v>-0.6</v>
      </c>
      <c r="J15">
        <v>-4.8</v>
      </c>
      <c r="K15">
        <v>-2.4</v>
      </c>
      <c r="L15">
        <v>68</v>
      </c>
    </row>
    <row r="16" spans="1:12" ht="12.75">
      <c r="A16">
        <v>709</v>
      </c>
      <c r="B16" s="10">
        <v>39914</v>
      </c>
      <c r="D16">
        <v>31.8</v>
      </c>
      <c r="G16">
        <v>34.6</v>
      </c>
      <c r="H16">
        <v>-0.4</v>
      </c>
      <c r="I16">
        <v>8.7</v>
      </c>
      <c r="J16">
        <v>-4.7</v>
      </c>
      <c r="K16">
        <v>1.5</v>
      </c>
      <c r="L16">
        <v>65</v>
      </c>
    </row>
    <row r="17" spans="1:12" ht="12.75">
      <c r="A17">
        <v>709</v>
      </c>
      <c r="B17" s="10">
        <v>39915</v>
      </c>
      <c r="D17">
        <v>32.2</v>
      </c>
      <c r="G17">
        <v>35.1</v>
      </c>
      <c r="H17">
        <v>-1.1</v>
      </c>
      <c r="I17">
        <v>7.6</v>
      </c>
      <c r="J17">
        <v>-1.7</v>
      </c>
      <c r="K17">
        <v>0.8</v>
      </c>
      <c r="L17">
        <v>67</v>
      </c>
    </row>
    <row r="18" spans="1:12" ht="12.75">
      <c r="A18">
        <v>709</v>
      </c>
      <c r="B18" s="10">
        <v>39916</v>
      </c>
      <c r="D18">
        <v>32.5</v>
      </c>
      <c r="G18">
        <v>35.4</v>
      </c>
      <c r="H18">
        <v>-0.8</v>
      </c>
      <c r="I18">
        <v>4.1</v>
      </c>
      <c r="J18">
        <v>-2.5</v>
      </c>
      <c r="K18">
        <v>0</v>
      </c>
      <c r="L18">
        <v>70</v>
      </c>
    </row>
    <row r="19" spans="1:12" ht="12.75">
      <c r="A19">
        <v>709</v>
      </c>
      <c r="B19" s="10">
        <v>39917</v>
      </c>
      <c r="D19">
        <v>32.7</v>
      </c>
      <c r="G19">
        <v>35.4</v>
      </c>
      <c r="H19">
        <v>-0.8</v>
      </c>
      <c r="I19">
        <v>7</v>
      </c>
      <c r="J19">
        <v>-3.4</v>
      </c>
      <c r="K19">
        <v>1.1</v>
      </c>
      <c r="L19">
        <v>64</v>
      </c>
    </row>
    <row r="20" spans="1:12" ht="12.75">
      <c r="A20">
        <v>709</v>
      </c>
      <c r="B20" s="10">
        <v>39918</v>
      </c>
      <c r="D20">
        <v>32.4</v>
      </c>
      <c r="G20">
        <v>35.4</v>
      </c>
      <c r="H20">
        <v>4.9</v>
      </c>
      <c r="I20">
        <v>6.8</v>
      </c>
      <c r="J20">
        <v>-2.7</v>
      </c>
      <c r="K20">
        <v>3.7</v>
      </c>
      <c r="L20">
        <v>65</v>
      </c>
    </row>
    <row r="21" spans="1:12" ht="12.75">
      <c r="A21">
        <v>709</v>
      </c>
      <c r="B21" s="10">
        <v>39919</v>
      </c>
      <c r="D21">
        <v>32.3</v>
      </c>
      <c r="G21">
        <v>35.4</v>
      </c>
      <c r="H21">
        <v>-2.1</v>
      </c>
      <c r="I21">
        <v>11.9</v>
      </c>
      <c r="J21">
        <v>-2.3</v>
      </c>
      <c r="K21">
        <v>5.3</v>
      </c>
      <c r="L21">
        <v>63</v>
      </c>
    </row>
    <row r="22" spans="1:12" ht="12.75">
      <c r="A22">
        <v>709</v>
      </c>
      <c r="B22" s="10">
        <v>39920</v>
      </c>
      <c r="D22">
        <v>32.7</v>
      </c>
      <c r="G22">
        <v>36.2</v>
      </c>
      <c r="H22">
        <v>-3.9</v>
      </c>
      <c r="I22">
        <v>-0.9</v>
      </c>
      <c r="J22">
        <v>-5.1</v>
      </c>
      <c r="K22">
        <v>-3.7</v>
      </c>
      <c r="L22">
        <v>66</v>
      </c>
    </row>
    <row r="23" spans="1:12" ht="12.75">
      <c r="A23">
        <v>709</v>
      </c>
      <c r="B23" s="10">
        <v>39921</v>
      </c>
      <c r="D23">
        <v>32.7</v>
      </c>
      <c r="G23">
        <v>36.2</v>
      </c>
      <c r="H23">
        <v>-3.3</v>
      </c>
      <c r="I23">
        <v>3.1</v>
      </c>
      <c r="J23">
        <v>-4</v>
      </c>
      <c r="K23">
        <v>-1.5</v>
      </c>
      <c r="L23">
        <v>69</v>
      </c>
    </row>
    <row r="24" spans="1:12" ht="12.75">
      <c r="A24">
        <v>709</v>
      </c>
      <c r="B24" s="10">
        <v>39922</v>
      </c>
      <c r="D24">
        <v>32.8</v>
      </c>
      <c r="G24">
        <v>36.2</v>
      </c>
      <c r="H24">
        <v>-5.9</v>
      </c>
      <c r="I24">
        <v>1</v>
      </c>
      <c r="J24">
        <v>-6.6</v>
      </c>
      <c r="K24">
        <v>-2.5</v>
      </c>
      <c r="L24">
        <v>62</v>
      </c>
    </row>
    <row r="25" spans="1:12" ht="12.75">
      <c r="A25">
        <v>709</v>
      </c>
      <c r="B25" s="10">
        <v>39923</v>
      </c>
      <c r="D25">
        <v>32.8</v>
      </c>
      <c r="G25">
        <v>36.2</v>
      </c>
      <c r="H25">
        <v>0.7</v>
      </c>
      <c r="I25">
        <v>6.9</v>
      </c>
      <c r="J25">
        <v>-7.3</v>
      </c>
      <c r="K25">
        <v>0.7</v>
      </c>
      <c r="L25">
        <v>68</v>
      </c>
    </row>
    <row r="26" spans="1:12" ht="12.75">
      <c r="A26" s="11">
        <v>709</v>
      </c>
      <c r="B26" s="12">
        <v>39924</v>
      </c>
      <c r="C26" s="11"/>
      <c r="D26" s="11">
        <v>32.8</v>
      </c>
      <c r="E26" s="11"/>
      <c r="F26" s="11"/>
      <c r="G26" s="11">
        <v>36.2</v>
      </c>
      <c r="H26" s="11">
        <v>1.6</v>
      </c>
      <c r="I26" s="11">
        <v>11.5</v>
      </c>
      <c r="J26" s="11">
        <v>-2</v>
      </c>
      <c r="K26" s="11">
        <v>4.6</v>
      </c>
      <c r="L26" s="11">
        <v>65</v>
      </c>
    </row>
    <row r="27" spans="1:13" ht="12.75">
      <c r="A27">
        <v>709</v>
      </c>
      <c r="B27" s="10">
        <v>39925</v>
      </c>
      <c r="D27">
        <v>32.1</v>
      </c>
      <c r="E27">
        <f>D26-D27</f>
        <v>0.6999999999999957</v>
      </c>
      <c r="G27">
        <v>36.2</v>
      </c>
      <c r="H27">
        <v>4.5</v>
      </c>
      <c r="I27">
        <v>13.1</v>
      </c>
      <c r="J27">
        <v>-0.1</v>
      </c>
      <c r="K27">
        <v>6.1</v>
      </c>
      <c r="L27">
        <v>63</v>
      </c>
      <c r="M27">
        <f>L26-L27</f>
        <v>2</v>
      </c>
    </row>
    <row r="28" spans="1:13" ht="12.75">
      <c r="A28">
        <v>709</v>
      </c>
      <c r="B28" s="10">
        <v>39926</v>
      </c>
      <c r="D28">
        <v>31.2</v>
      </c>
      <c r="E28">
        <f aca="true" t="shared" si="0" ref="E28:E66">D27-D28</f>
        <v>0.9000000000000021</v>
      </c>
      <c r="G28">
        <v>36.2</v>
      </c>
      <c r="H28">
        <v>4.2</v>
      </c>
      <c r="I28">
        <v>13.9</v>
      </c>
      <c r="J28">
        <v>0.7</v>
      </c>
      <c r="K28">
        <v>6.9</v>
      </c>
      <c r="L28">
        <v>61</v>
      </c>
      <c r="M28">
        <f aca="true" t="shared" si="1" ref="M28:M63">L27-L28</f>
        <v>2</v>
      </c>
    </row>
    <row r="29" spans="1:13" ht="12.75">
      <c r="A29">
        <v>709</v>
      </c>
      <c r="B29" s="10">
        <v>39927</v>
      </c>
      <c r="D29">
        <v>30.4</v>
      </c>
      <c r="E29">
        <f t="shared" si="0"/>
        <v>0.8000000000000007</v>
      </c>
      <c r="G29">
        <v>36.2</v>
      </c>
      <c r="H29">
        <v>8.6</v>
      </c>
      <c r="I29">
        <v>14.7</v>
      </c>
      <c r="J29">
        <v>0.7</v>
      </c>
      <c r="K29">
        <v>8.8</v>
      </c>
      <c r="L29">
        <v>60</v>
      </c>
      <c r="M29">
        <f t="shared" si="1"/>
        <v>1</v>
      </c>
    </row>
    <row r="30" spans="1:13" ht="12.75">
      <c r="A30">
        <v>709</v>
      </c>
      <c r="B30" s="10">
        <v>39928</v>
      </c>
      <c r="D30">
        <v>29.8</v>
      </c>
      <c r="E30">
        <f t="shared" si="0"/>
        <v>0.5999999999999979</v>
      </c>
      <c r="G30">
        <v>36.2</v>
      </c>
      <c r="H30">
        <v>2.8</v>
      </c>
      <c r="I30">
        <v>11.2</v>
      </c>
      <c r="J30">
        <v>2.8</v>
      </c>
      <c r="K30">
        <v>7.9</v>
      </c>
      <c r="L30">
        <v>58</v>
      </c>
      <c r="M30">
        <f t="shared" si="1"/>
        <v>2</v>
      </c>
    </row>
    <row r="31" spans="1:13" ht="12.75">
      <c r="A31">
        <v>709</v>
      </c>
      <c r="B31" s="10">
        <v>39929</v>
      </c>
      <c r="D31">
        <v>29.4</v>
      </c>
      <c r="E31">
        <f t="shared" si="0"/>
        <v>0.40000000000000213</v>
      </c>
      <c r="F31">
        <f>+AVERAGE(E27:E31)</f>
        <v>0.6799999999999997</v>
      </c>
      <c r="G31">
        <v>36.4</v>
      </c>
      <c r="H31">
        <v>-2.8</v>
      </c>
      <c r="I31">
        <v>11.3</v>
      </c>
      <c r="J31">
        <v>-2.8</v>
      </c>
      <c r="K31">
        <v>4.1</v>
      </c>
      <c r="L31">
        <v>59</v>
      </c>
      <c r="M31">
        <f t="shared" si="1"/>
        <v>-1</v>
      </c>
    </row>
    <row r="32" spans="1:13" ht="12.75">
      <c r="A32">
        <v>709</v>
      </c>
      <c r="B32" s="10">
        <v>39930</v>
      </c>
      <c r="D32">
        <v>29.8</v>
      </c>
      <c r="E32">
        <f t="shared" si="0"/>
        <v>-0.40000000000000213</v>
      </c>
      <c r="F32">
        <f aca="true" t="shared" si="2" ref="F32:F66">+AVERAGE(E28:E32)</f>
        <v>0.46000000000000013</v>
      </c>
      <c r="G32">
        <v>37.2</v>
      </c>
      <c r="H32">
        <v>-5.3</v>
      </c>
      <c r="I32">
        <v>4.1</v>
      </c>
      <c r="J32">
        <v>-5.3</v>
      </c>
      <c r="K32">
        <v>-2.3</v>
      </c>
      <c r="L32">
        <v>61</v>
      </c>
      <c r="M32">
        <f t="shared" si="1"/>
        <v>-2</v>
      </c>
    </row>
    <row r="33" spans="1:13" ht="12.75">
      <c r="A33">
        <v>709</v>
      </c>
      <c r="B33" s="10">
        <v>39931</v>
      </c>
      <c r="D33">
        <v>30</v>
      </c>
      <c r="E33">
        <f t="shared" si="0"/>
        <v>-0.1999999999999993</v>
      </c>
      <c r="F33">
        <f t="shared" si="2"/>
        <v>0.23999999999999985</v>
      </c>
      <c r="G33">
        <v>37.4</v>
      </c>
      <c r="H33">
        <v>1.7</v>
      </c>
      <c r="I33">
        <v>5.2</v>
      </c>
      <c r="J33">
        <v>-6.2</v>
      </c>
      <c r="K33">
        <v>-1.3</v>
      </c>
      <c r="L33">
        <v>57</v>
      </c>
      <c r="M33">
        <f t="shared" si="1"/>
        <v>4</v>
      </c>
    </row>
    <row r="34" spans="1:13" ht="12.75">
      <c r="A34">
        <v>709</v>
      </c>
      <c r="B34" s="10">
        <v>39932</v>
      </c>
      <c r="D34">
        <v>29.7</v>
      </c>
      <c r="E34">
        <f t="shared" si="0"/>
        <v>0.3000000000000007</v>
      </c>
      <c r="F34">
        <f t="shared" si="2"/>
        <v>0.13999999999999985</v>
      </c>
      <c r="G34">
        <v>37.4</v>
      </c>
      <c r="H34">
        <v>6.1</v>
      </c>
      <c r="I34">
        <v>13.4</v>
      </c>
      <c r="J34">
        <v>-8.7</v>
      </c>
      <c r="K34">
        <v>6.3</v>
      </c>
      <c r="L34">
        <v>58</v>
      </c>
      <c r="M34">
        <f t="shared" si="1"/>
        <v>-1</v>
      </c>
    </row>
    <row r="35" spans="1:13" ht="12.75">
      <c r="A35">
        <v>709</v>
      </c>
      <c r="B35" s="10">
        <v>39933</v>
      </c>
      <c r="D35">
        <v>29.3</v>
      </c>
      <c r="E35">
        <f t="shared" si="0"/>
        <v>0.3999999999999986</v>
      </c>
      <c r="F35">
        <f t="shared" si="2"/>
        <v>0.1</v>
      </c>
      <c r="G35">
        <v>37.4</v>
      </c>
      <c r="H35">
        <v>0.1</v>
      </c>
      <c r="I35">
        <v>12.6</v>
      </c>
      <c r="J35">
        <v>-0.5</v>
      </c>
      <c r="K35">
        <v>5.9</v>
      </c>
      <c r="L35">
        <v>52</v>
      </c>
      <c r="M35">
        <f t="shared" si="1"/>
        <v>6</v>
      </c>
    </row>
    <row r="36" spans="1:13" ht="12.75">
      <c r="A36">
        <v>709</v>
      </c>
      <c r="B36" s="10">
        <v>39934</v>
      </c>
      <c r="D36">
        <v>28.4</v>
      </c>
      <c r="E36">
        <f t="shared" si="0"/>
        <v>0.9000000000000021</v>
      </c>
      <c r="F36">
        <f t="shared" si="2"/>
        <v>0.2</v>
      </c>
      <c r="G36">
        <v>37.4</v>
      </c>
      <c r="H36">
        <v>2.3</v>
      </c>
      <c r="I36">
        <v>13.4</v>
      </c>
      <c r="J36">
        <v>-1.6</v>
      </c>
      <c r="K36">
        <v>5.9</v>
      </c>
      <c r="L36">
        <v>53</v>
      </c>
      <c r="M36">
        <f t="shared" si="1"/>
        <v>-1</v>
      </c>
    </row>
    <row r="37" spans="1:13" ht="12.75">
      <c r="A37">
        <v>709</v>
      </c>
      <c r="B37" s="10">
        <v>39935</v>
      </c>
      <c r="D37">
        <v>28</v>
      </c>
      <c r="E37">
        <f t="shared" si="0"/>
        <v>0.3999999999999986</v>
      </c>
      <c r="F37">
        <f t="shared" si="2"/>
        <v>0.36000000000000015</v>
      </c>
      <c r="G37">
        <v>37.4</v>
      </c>
      <c r="H37">
        <v>2.4</v>
      </c>
      <c r="I37">
        <v>8.3</v>
      </c>
      <c r="J37">
        <v>1.8</v>
      </c>
      <c r="K37">
        <v>4</v>
      </c>
      <c r="L37">
        <v>51</v>
      </c>
      <c r="M37">
        <f t="shared" si="1"/>
        <v>2</v>
      </c>
    </row>
    <row r="38" spans="1:13" ht="12.75">
      <c r="A38">
        <v>709</v>
      </c>
      <c r="B38" s="10">
        <v>39936</v>
      </c>
      <c r="D38">
        <v>28.4</v>
      </c>
      <c r="E38">
        <f t="shared" si="0"/>
        <v>-0.3999999999999986</v>
      </c>
      <c r="F38">
        <f t="shared" si="2"/>
        <v>0.3200000000000003</v>
      </c>
      <c r="G38">
        <v>38.4</v>
      </c>
      <c r="H38">
        <v>0.5</v>
      </c>
      <c r="I38">
        <v>6.2</v>
      </c>
      <c r="J38">
        <v>0.4</v>
      </c>
      <c r="K38">
        <v>2.6</v>
      </c>
      <c r="L38">
        <v>45</v>
      </c>
      <c r="M38">
        <f t="shared" si="1"/>
        <v>6</v>
      </c>
    </row>
    <row r="39" spans="1:13" ht="12.75">
      <c r="A39">
        <v>709</v>
      </c>
      <c r="B39" s="10">
        <v>39937</v>
      </c>
      <c r="D39">
        <v>28.3</v>
      </c>
      <c r="E39">
        <f t="shared" si="0"/>
        <v>0.09999999999999787</v>
      </c>
      <c r="F39">
        <f t="shared" si="2"/>
        <v>0.2799999999999997</v>
      </c>
      <c r="G39">
        <v>38.6</v>
      </c>
      <c r="H39">
        <v>1.5</v>
      </c>
      <c r="I39">
        <v>5.1</v>
      </c>
      <c r="J39">
        <v>-0.6</v>
      </c>
      <c r="K39">
        <v>1.4</v>
      </c>
      <c r="L39">
        <v>54</v>
      </c>
      <c r="M39">
        <f t="shared" si="1"/>
        <v>-9</v>
      </c>
    </row>
    <row r="40" spans="1:13" ht="12.75">
      <c r="A40">
        <v>709</v>
      </c>
      <c r="B40" s="10">
        <v>39938</v>
      </c>
      <c r="D40">
        <v>28.7</v>
      </c>
      <c r="E40">
        <f t="shared" si="0"/>
        <v>-0.3999999999999986</v>
      </c>
      <c r="F40">
        <f t="shared" si="2"/>
        <v>0.12000000000000029</v>
      </c>
      <c r="G40">
        <v>39.1</v>
      </c>
      <c r="H40">
        <v>1.2</v>
      </c>
      <c r="I40">
        <v>6.1</v>
      </c>
      <c r="J40">
        <v>-1.3</v>
      </c>
      <c r="K40">
        <v>1.5</v>
      </c>
      <c r="L40">
        <v>58</v>
      </c>
      <c r="M40">
        <f t="shared" si="1"/>
        <v>-4</v>
      </c>
    </row>
    <row r="41" spans="1:13" ht="12.75">
      <c r="A41">
        <v>709</v>
      </c>
      <c r="B41" s="10">
        <v>39939</v>
      </c>
      <c r="D41">
        <v>28.7</v>
      </c>
      <c r="E41">
        <f t="shared" si="0"/>
        <v>0</v>
      </c>
      <c r="F41">
        <f t="shared" si="2"/>
        <v>-0.060000000000000143</v>
      </c>
      <c r="G41">
        <v>39.2</v>
      </c>
      <c r="H41">
        <v>1</v>
      </c>
      <c r="I41">
        <v>8.2</v>
      </c>
      <c r="J41">
        <v>0.7</v>
      </c>
      <c r="K41">
        <v>3.4</v>
      </c>
      <c r="L41">
        <v>58</v>
      </c>
      <c r="M41">
        <f t="shared" si="1"/>
        <v>0</v>
      </c>
    </row>
    <row r="42" spans="1:13" ht="12.75">
      <c r="A42">
        <v>709</v>
      </c>
      <c r="B42" s="10">
        <v>39940</v>
      </c>
      <c r="D42">
        <v>28</v>
      </c>
      <c r="E42">
        <f t="shared" si="0"/>
        <v>0.6999999999999993</v>
      </c>
      <c r="F42">
        <f t="shared" si="2"/>
        <v>0</v>
      </c>
      <c r="G42">
        <v>39.2</v>
      </c>
      <c r="H42">
        <v>3</v>
      </c>
      <c r="I42">
        <v>14.8</v>
      </c>
      <c r="J42">
        <v>1</v>
      </c>
      <c r="K42">
        <v>7.3</v>
      </c>
      <c r="L42">
        <v>49</v>
      </c>
      <c r="M42">
        <f t="shared" si="1"/>
        <v>9</v>
      </c>
    </row>
    <row r="43" spans="1:13" ht="12.75">
      <c r="A43">
        <v>709</v>
      </c>
      <c r="B43" s="10">
        <v>39941</v>
      </c>
      <c r="D43">
        <v>26.5</v>
      </c>
      <c r="E43">
        <f t="shared" si="0"/>
        <v>1.5</v>
      </c>
      <c r="F43">
        <f t="shared" si="2"/>
        <v>0.3799999999999997</v>
      </c>
      <c r="G43">
        <v>39.2</v>
      </c>
      <c r="H43">
        <v>1.9</v>
      </c>
      <c r="I43">
        <v>13.8</v>
      </c>
      <c r="J43">
        <v>1.3</v>
      </c>
      <c r="K43">
        <v>6.4</v>
      </c>
      <c r="L43">
        <v>40</v>
      </c>
      <c r="M43">
        <f t="shared" si="1"/>
        <v>9</v>
      </c>
    </row>
    <row r="44" spans="1:13" ht="12.75">
      <c r="A44">
        <v>709</v>
      </c>
      <c r="B44" s="10">
        <v>39942</v>
      </c>
      <c r="D44">
        <v>26</v>
      </c>
      <c r="E44">
        <f t="shared" si="0"/>
        <v>0.5</v>
      </c>
      <c r="F44">
        <f t="shared" si="2"/>
        <v>0.46000000000000013</v>
      </c>
      <c r="G44">
        <v>39.2</v>
      </c>
      <c r="H44">
        <v>-1.2</v>
      </c>
      <c r="I44">
        <v>8.1</v>
      </c>
      <c r="J44">
        <v>-1.8</v>
      </c>
      <c r="K44">
        <v>2</v>
      </c>
      <c r="L44">
        <v>46</v>
      </c>
      <c r="M44">
        <f t="shared" si="1"/>
        <v>-6</v>
      </c>
    </row>
    <row r="45" spans="1:13" ht="12.75">
      <c r="A45">
        <v>709</v>
      </c>
      <c r="B45" s="10">
        <v>39943</v>
      </c>
      <c r="D45">
        <v>24.8</v>
      </c>
      <c r="E45">
        <f t="shared" si="0"/>
        <v>1.1999999999999993</v>
      </c>
      <c r="F45">
        <f t="shared" si="2"/>
        <v>0.7799999999999997</v>
      </c>
      <c r="G45">
        <v>39.2</v>
      </c>
      <c r="H45">
        <v>1</v>
      </c>
      <c r="I45">
        <v>9</v>
      </c>
      <c r="J45">
        <v>-3.4</v>
      </c>
      <c r="K45">
        <v>2.9</v>
      </c>
      <c r="L45">
        <v>43</v>
      </c>
      <c r="M45">
        <f t="shared" si="1"/>
        <v>3</v>
      </c>
    </row>
    <row r="46" spans="1:13" ht="12.75">
      <c r="A46">
        <v>709</v>
      </c>
      <c r="B46" s="10">
        <v>39944</v>
      </c>
      <c r="D46">
        <v>23.8</v>
      </c>
      <c r="E46">
        <f t="shared" si="0"/>
        <v>1</v>
      </c>
      <c r="F46">
        <f t="shared" si="2"/>
        <v>0.9799999999999998</v>
      </c>
      <c r="G46">
        <v>39.2</v>
      </c>
      <c r="H46">
        <v>2.2</v>
      </c>
      <c r="I46">
        <v>10.6</v>
      </c>
      <c r="J46">
        <v>-0.2</v>
      </c>
      <c r="K46">
        <v>4.3</v>
      </c>
      <c r="L46">
        <v>44</v>
      </c>
      <c r="M46">
        <f t="shared" si="1"/>
        <v>-1</v>
      </c>
    </row>
    <row r="47" spans="1:13" ht="12.75">
      <c r="A47">
        <v>709</v>
      </c>
      <c r="B47" s="10">
        <v>39945</v>
      </c>
      <c r="D47">
        <v>22</v>
      </c>
      <c r="E47">
        <f t="shared" si="0"/>
        <v>1.8000000000000007</v>
      </c>
      <c r="F47">
        <f t="shared" si="2"/>
        <v>1.2</v>
      </c>
      <c r="G47">
        <v>39.2</v>
      </c>
      <c r="H47">
        <v>5.4</v>
      </c>
      <c r="I47">
        <v>16.1</v>
      </c>
      <c r="J47">
        <v>-0.7</v>
      </c>
      <c r="K47">
        <v>8.2</v>
      </c>
      <c r="L47">
        <v>40</v>
      </c>
      <c r="M47">
        <f t="shared" si="1"/>
        <v>4</v>
      </c>
    </row>
    <row r="48" spans="1:13" ht="12.75">
      <c r="A48">
        <v>709</v>
      </c>
      <c r="B48" s="10">
        <v>39946</v>
      </c>
      <c r="D48">
        <v>20.9</v>
      </c>
      <c r="E48">
        <f t="shared" si="0"/>
        <v>1.1000000000000014</v>
      </c>
      <c r="F48">
        <f t="shared" si="2"/>
        <v>1.1200000000000003</v>
      </c>
      <c r="G48">
        <v>39.2</v>
      </c>
      <c r="H48">
        <v>3.4</v>
      </c>
      <c r="I48">
        <v>14.9</v>
      </c>
      <c r="J48">
        <v>2.5</v>
      </c>
      <c r="K48">
        <v>8.9</v>
      </c>
      <c r="L48">
        <v>38</v>
      </c>
      <c r="M48">
        <f t="shared" si="1"/>
        <v>2</v>
      </c>
    </row>
    <row r="49" spans="1:13" ht="12.75">
      <c r="A49">
        <v>709</v>
      </c>
      <c r="B49" s="10">
        <v>39947</v>
      </c>
      <c r="D49">
        <v>20.3</v>
      </c>
      <c r="E49">
        <f t="shared" si="0"/>
        <v>0.5999999999999979</v>
      </c>
      <c r="F49">
        <f t="shared" si="2"/>
        <v>1.14</v>
      </c>
      <c r="G49">
        <v>39.2</v>
      </c>
      <c r="H49">
        <v>1.1</v>
      </c>
      <c r="I49">
        <v>5.6</v>
      </c>
      <c r="J49">
        <v>-1.5</v>
      </c>
      <c r="K49">
        <v>1.7</v>
      </c>
      <c r="L49">
        <v>32</v>
      </c>
      <c r="M49">
        <f t="shared" si="1"/>
        <v>6</v>
      </c>
    </row>
    <row r="50" spans="1:13" ht="12.75">
      <c r="A50">
        <v>709</v>
      </c>
      <c r="B50" s="10">
        <v>39948</v>
      </c>
      <c r="D50">
        <v>19.1</v>
      </c>
      <c r="E50">
        <f t="shared" si="0"/>
        <v>1.1999999999999993</v>
      </c>
      <c r="F50">
        <f t="shared" si="2"/>
        <v>1.14</v>
      </c>
      <c r="G50">
        <v>39.2</v>
      </c>
      <c r="H50">
        <v>4.2</v>
      </c>
      <c r="I50">
        <v>12.2</v>
      </c>
      <c r="J50">
        <v>-0.1</v>
      </c>
      <c r="K50">
        <v>6.7</v>
      </c>
      <c r="L50">
        <v>29</v>
      </c>
      <c r="M50">
        <f t="shared" si="1"/>
        <v>3</v>
      </c>
    </row>
    <row r="51" spans="1:13" ht="12.75">
      <c r="A51">
        <v>709</v>
      </c>
      <c r="B51" s="10">
        <v>39949</v>
      </c>
      <c r="D51">
        <v>17.6</v>
      </c>
      <c r="E51">
        <f t="shared" si="0"/>
        <v>1.5</v>
      </c>
      <c r="F51">
        <f t="shared" si="2"/>
        <v>1.2399999999999998</v>
      </c>
      <c r="G51">
        <v>39.2</v>
      </c>
      <c r="H51">
        <v>2.6</v>
      </c>
      <c r="I51">
        <v>11.9</v>
      </c>
      <c r="J51">
        <v>1.9</v>
      </c>
      <c r="K51">
        <v>5.9</v>
      </c>
      <c r="L51">
        <v>25</v>
      </c>
      <c r="M51">
        <f t="shared" si="1"/>
        <v>4</v>
      </c>
    </row>
    <row r="52" spans="1:13" ht="12.75">
      <c r="A52">
        <v>709</v>
      </c>
      <c r="B52" s="10">
        <v>39950</v>
      </c>
      <c r="D52">
        <v>16.1</v>
      </c>
      <c r="E52">
        <f t="shared" si="0"/>
        <v>1.5</v>
      </c>
      <c r="F52">
        <f t="shared" si="2"/>
        <v>1.1799999999999997</v>
      </c>
      <c r="G52">
        <v>39.2</v>
      </c>
      <c r="H52">
        <v>4.5</v>
      </c>
      <c r="I52">
        <v>13.4</v>
      </c>
      <c r="J52">
        <v>0.5</v>
      </c>
      <c r="K52">
        <v>7.1</v>
      </c>
      <c r="L52">
        <v>24</v>
      </c>
      <c r="M52">
        <f t="shared" si="1"/>
        <v>1</v>
      </c>
    </row>
    <row r="53" spans="1:13" ht="12.75">
      <c r="A53">
        <v>709</v>
      </c>
      <c r="B53" s="10">
        <v>39951</v>
      </c>
      <c r="D53">
        <v>14.6</v>
      </c>
      <c r="E53">
        <f t="shared" si="0"/>
        <v>1.5000000000000018</v>
      </c>
      <c r="F53">
        <f t="shared" si="2"/>
        <v>1.2599999999999998</v>
      </c>
      <c r="G53">
        <v>39.2</v>
      </c>
      <c r="H53">
        <v>5.8</v>
      </c>
      <c r="I53">
        <v>16.2</v>
      </c>
      <c r="J53">
        <v>1.6</v>
      </c>
      <c r="K53">
        <v>8.8</v>
      </c>
      <c r="L53">
        <v>16</v>
      </c>
      <c r="M53">
        <f t="shared" si="1"/>
        <v>8</v>
      </c>
    </row>
    <row r="54" spans="1:13" ht="12.75">
      <c r="A54">
        <v>709</v>
      </c>
      <c r="B54" s="10">
        <v>39952</v>
      </c>
      <c r="D54">
        <v>12.8</v>
      </c>
      <c r="E54">
        <f t="shared" si="0"/>
        <v>1.799999999999999</v>
      </c>
      <c r="F54">
        <f t="shared" si="2"/>
        <v>1.5</v>
      </c>
      <c r="G54">
        <v>39.2</v>
      </c>
      <c r="H54">
        <v>12</v>
      </c>
      <c r="I54">
        <v>19.9</v>
      </c>
      <c r="J54">
        <v>2.4</v>
      </c>
      <c r="K54">
        <v>12</v>
      </c>
      <c r="L54">
        <v>16</v>
      </c>
      <c r="M54">
        <f t="shared" si="1"/>
        <v>0</v>
      </c>
    </row>
    <row r="55" spans="1:13" ht="12.75">
      <c r="A55">
        <v>709</v>
      </c>
      <c r="B55" s="10">
        <v>39953</v>
      </c>
      <c r="D55">
        <v>11.2</v>
      </c>
      <c r="E55">
        <f t="shared" si="0"/>
        <v>1.6000000000000014</v>
      </c>
      <c r="F55">
        <f t="shared" si="2"/>
        <v>1.5800000000000005</v>
      </c>
      <c r="G55">
        <v>39.2</v>
      </c>
      <c r="H55">
        <v>6.7</v>
      </c>
      <c r="I55">
        <v>18.4</v>
      </c>
      <c r="J55">
        <v>5.9</v>
      </c>
      <c r="K55">
        <v>11.5</v>
      </c>
      <c r="L55">
        <v>19</v>
      </c>
      <c r="M55">
        <f t="shared" si="1"/>
        <v>-3</v>
      </c>
    </row>
    <row r="56" spans="1:13" ht="12.75">
      <c r="A56">
        <v>709</v>
      </c>
      <c r="B56" s="10">
        <v>39954</v>
      </c>
      <c r="D56">
        <v>9.8</v>
      </c>
      <c r="E56">
        <f t="shared" si="0"/>
        <v>1.3999999999999986</v>
      </c>
      <c r="F56">
        <f t="shared" si="2"/>
        <v>1.56</v>
      </c>
      <c r="G56">
        <v>39.2</v>
      </c>
      <c r="H56">
        <v>5</v>
      </c>
      <c r="I56">
        <v>16.1</v>
      </c>
      <c r="J56">
        <v>4.8</v>
      </c>
      <c r="K56">
        <v>9.1</v>
      </c>
      <c r="L56" s="39">
        <v>17</v>
      </c>
      <c r="M56">
        <f t="shared" si="1"/>
        <v>2</v>
      </c>
    </row>
    <row r="57" spans="1:13" ht="12.75">
      <c r="A57">
        <v>709</v>
      </c>
      <c r="B57" s="10">
        <v>39955</v>
      </c>
      <c r="D57">
        <v>8.8</v>
      </c>
      <c r="E57">
        <f t="shared" si="0"/>
        <v>1</v>
      </c>
      <c r="F57">
        <f t="shared" si="2"/>
        <v>1.4600000000000002</v>
      </c>
      <c r="G57">
        <v>39.2</v>
      </c>
      <c r="H57">
        <v>4.9</v>
      </c>
      <c r="I57">
        <v>14.5</v>
      </c>
      <c r="J57">
        <v>2.8</v>
      </c>
      <c r="K57">
        <v>8.4</v>
      </c>
      <c r="L57">
        <v>15</v>
      </c>
      <c r="M57">
        <f t="shared" si="1"/>
        <v>2</v>
      </c>
    </row>
    <row r="58" spans="1:13" ht="12.75">
      <c r="A58">
        <v>709</v>
      </c>
      <c r="B58" s="10">
        <v>39956</v>
      </c>
      <c r="D58">
        <v>7.6</v>
      </c>
      <c r="E58">
        <f t="shared" si="0"/>
        <v>1.200000000000001</v>
      </c>
      <c r="F58">
        <f t="shared" si="2"/>
        <v>1.4</v>
      </c>
      <c r="G58">
        <v>39.2</v>
      </c>
      <c r="H58">
        <v>4.3</v>
      </c>
      <c r="I58">
        <v>14</v>
      </c>
      <c r="J58">
        <v>1.9</v>
      </c>
      <c r="K58">
        <v>8</v>
      </c>
      <c r="L58">
        <v>13</v>
      </c>
      <c r="M58">
        <f t="shared" si="1"/>
        <v>2</v>
      </c>
    </row>
    <row r="59" spans="1:13" ht="12.75">
      <c r="A59">
        <v>709</v>
      </c>
      <c r="B59" s="10">
        <v>39957</v>
      </c>
      <c r="D59">
        <v>6.4</v>
      </c>
      <c r="E59">
        <f t="shared" si="0"/>
        <v>1.1999999999999993</v>
      </c>
      <c r="F59">
        <f t="shared" si="2"/>
        <v>1.28</v>
      </c>
      <c r="G59">
        <v>39.4</v>
      </c>
      <c r="H59">
        <v>5.7</v>
      </c>
      <c r="I59">
        <v>13.2</v>
      </c>
      <c r="J59">
        <v>3.1</v>
      </c>
      <c r="K59">
        <v>6.6</v>
      </c>
      <c r="L59">
        <v>3</v>
      </c>
      <c r="M59">
        <f t="shared" si="1"/>
        <v>10</v>
      </c>
    </row>
    <row r="60" spans="1:13" ht="12.75">
      <c r="A60">
        <v>709</v>
      </c>
      <c r="B60" s="10">
        <v>39958</v>
      </c>
      <c r="D60">
        <v>5.4</v>
      </c>
      <c r="E60">
        <f t="shared" si="0"/>
        <v>1</v>
      </c>
      <c r="F60">
        <f t="shared" si="2"/>
        <v>1.1599999999999997</v>
      </c>
      <c r="G60">
        <v>39.6</v>
      </c>
      <c r="H60">
        <v>3</v>
      </c>
      <c r="I60">
        <v>10.5</v>
      </c>
      <c r="J60">
        <v>3</v>
      </c>
      <c r="K60">
        <v>6.1</v>
      </c>
      <c r="L60">
        <v>11</v>
      </c>
      <c r="M60">
        <f t="shared" si="1"/>
        <v>-8</v>
      </c>
    </row>
    <row r="61" spans="1:13" ht="12.75">
      <c r="A61">
        <v>709</v>
      </c>
      <c r="B61" s="10">
        <v>39959</v>
      </c>
      <c r="D61">
        <v>4.5</v>
      </c>
      <c r="E61">
        <f t="shared" si="0"/>
        <v>0.9000000000000004</v>
      </c>
      <c r="F61">
        <f t="shared" si="2"/>
        <v>1.06</v>
      </c>
      <c r="G61">
        <v>39.9</v>
      </c>
      <c r="H61">
        <v>2.8</v>
      </c>
      <c r="I61">
        <v>8.1</v>
      </c>
      <c r="J61">
        <v>2.8</v>
      </c>
      <c r="K61">
        <v>4.4</v>
      </c>
      <c r="L61">
        <v>10</v>
      </c>
      <c r="M61">
        <f t="shared" si="1"/>
        <v>1</v>
      </c>
    </row>
    <row r="62" spans="1:13" ht="12.75">
      <c r="A62">
        <v>709</v>
      </c>
      <c r="B62" s="10">
        <v>39960</v>
      </c>
      <c r="D62">
        <v>3.6</v>
      </c>
      <c r="E62">
        <f t="shared" si="0"/>
        <v>0.8999999999999999</v>
      </c>
      <c r="F62" s="39">
        <f t="shared" si="2"/>
        <v>1.0400000000000003</v>
      </c>
      <c r="G62">
        <v>40</v>
      </c>
      <c r="H62">
        <v>0.4</v>
      </c>
      <c r="I62">
        <v>9.7</v>
      </c>
      <c r="J62">
        <v>0.4</v>
      </c>
      <c r="K62">
        <v>3.9</v>
      </c>
      <c r="L62">
        <v>7</v>
      </c>
      <c r="M62">
        <f t="shared" si="1"/>
        <v>3</v>
      </c>
    </row>
    <row r="63" spans="1:13" ht="12.75">
      <c r="A63">
        <v>709</v>
      </c>
      <c r="B63" s="10">
        <v>39961</v>
      </c>
      <c r="D63">
        <v>2.3</v>
      </c>
      <c r="E63">
        <f t="shared" si="0"/>
        <v>1.3000000000000003</v>
      </c>
      <c r="F63" s="39">
        <f t="shared" si="2"/>
        <v>1.06</v>
      </c>
      <c r="G63">
        <v>40</v>
      </c>
      <c r="H63">
        <v>1.6</v>
      </c>
      <c r="I63">
        <v>11.6</v>
      </c>
      <c r="J63">
        <v>-0.6</v>
      </c>
      <c r="K63">
        <v>5.1</v>
      </c>
      <c r="L63">
        <v>5</v>
      </c>
      <c r="M63">
        <f t="shared" si="1"/>
        <v>2</v>
      </c>
    </row>
    <row r="64" spans="1:13" ht="12.75">
      <c r="A64">
        <v>709</v>
      </c>
      <c r="B64" s="10">
        <v>39962</v>
      </c>
      <c r="D64">
        <v>1.4</v>
      </c>
      <c r="E64">
        <f t="shared" si="0"/>
        <v>0.8999999999999999</v>
      </c>
      <c r="F64" s="39">
        <f t="shared" si="2"/>
        <v>1</v>
      </c>
      <c r="G64">
        <v>40</v>
      </c>
      <c r="H64">
        <v>3</v>
      </c>
      <c r="I64">
        <v>37.7</v>
      </c>
      <c r="J64">
        <v>1.2</v>
      </c>
      <c r="K64">
        <v>7.7</v>
      </c>
      <c r="L64">
        <v>-8</v>
      </c>
      <c r="M64">
        <v>5</v>
      </c>
    </row>
    <row r="65" spans="1:12" ht="12.75">
      <c r="A65">
        <v>709</v>
      </c>
      <c r="B65" s="10">
        <v>39963</v>
      </c>
      <c r="D65">
        <v>0.7</v>
      </c>
      <c r="E65">
        <f t="shared" si="0"/>
        <v>0.7</v>
      </c>
      <c r="F65" s="39">
        <f t="shared" si="2"/>
        <v>0.9400000000000001</v>
      </c>
      <c r="G65">
        <v>40</v>
      </c>
      <c r="H65">
        <v>3.5</v>
      </c>
      <c r="I65">
        <v>22.5</v>
      </c>
      <c r="J65">
        <v>1</v>
      </c>
      <c r="K65">
        <v>7.9</v>
      </c>
      <c r="L65">
        <v>-8</v>
      </c>
    </row>
    <row r="66" spans="1:13" ht="12.75">
      <c r="A66" s="9">
        <v>709</v>
      </c>
      <c r="B66" s="13">
        <v>39964</v>
      </c>
      <c r="C66" s="9"/>
      <c r="D66" s="9">
        <v>0</v>
      </c>
      <c r="E66" s="9">
        <f t="shared" si="0"/>
        <v>0.7</v>
      </c>
      <c r="F66" s="40">
        <f t="shared" si="2"/>
        <v>0.9</v>
      </c>
      <c r="G66" s="9">
        <v>40</v>
      </c>
      <c r="H66" s="9">
        <v>3.4</v>
      </c>
      <c r="I66" s="9">
        <v>15.9</v>
      </c>
      <c r="J66" s="9">
        <v>1.1</v>
      </c>
      <c r="K66" s="9">
        <v>8.1</v>
      </c>
      <c r="L66" s="9">
        <v>-6</v>
      </c>
      <c r="M66" s="9"/>
    </row>
    <row r="67" spans="4:13" ht="12.75">
      <c r="D67" s="14" t="s">
        <v>48</v>
      </c>
      <c r="E67" s="15">
        <f>AVERAGE(E27:E66)</f>
        <v>0.82</v>
      </c>
      <c r="F67" s="15">
        <f>AVERAGE(F27:F66)</f>
        <v>0.8238888888888888</v>
      </c>
      <c r="G67">
        <f>G66-G26</f>
        <v>3.799999999999997</v>
      </c>
      <c r="H67" t="s">
        <v>31</v>
      </c>
      <c r="J67" s="14" t="s">
        <v>32</v>
      </c>
      <c r="K67" s="16">
        <f>AVERAGE(K26:K66)</f>
        <v>5.726829268292684</v>
      </c>
      <c r="L67" s="14" t="s">
        <v>33</v>
      </c>
      <c r="M67" s="17">
        <f>AVERAGE(M18:M65)</f>
        <v>1.7105263157894737</v>
      </c>
    </row>
    <row r="68" spans="4:7" ht="12.75">
      <c r="D68" s="14" t="s">
        <v>49</v>
      </c>
      <c r="E68" s="18">
        <f>MAX(E27:E66)</f>
        <v>1.8000000000000007</v>
      </c>
      <c r="F68" s="18">
        <f>MAX(F27:F66)</f>
        <v>1.5800000000000005</v>
      </c>
      <c r="G68" s="18"/>
    </row>
    <row r="69" spans="4:7" ht="12.75">
      <c r="D69" s="14" t="s">
        <v>35</v>
      </c>
      <c r="E69" s="16">
        <f>COUNT(E27:E66)</f>
        <v>40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D6" sqref="D6:F82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39539</v>
      </c>
      <c r="D6">
        <v>32</v>
      </c>
      <c r="G6">
        <v>34</v>
      </c>
      <c r="H6">
        <v>-16.6</v>
      </c>
      <c r="I6">
        <v>-2.9</v>
      </c>
      <c r="J6">
        <v>-16.6</v>
      </c>
      <c r="K6">
        <v>-9.2</v>
      </c>
      <c r="L6">
        <v>86</v>
      </c>
    </row>
    <row r="7" spans="1:12" ht="12.75">
      <c r="A7">
        <v>709</v>
      </c>
      <c r="B7" s="10">
        <v>39540</v>
      </c>
      <c r="D7">
        <v>32.2</v>
      </c>
      <c r="G7">
        <v>34.2</v>
      </c>
      <c r="H7">
        <v>-4.6</v>
      </c>
      <c r="I7">
        <v>-2</v>
      </c>
      <c r="J7">
        <v>-20.5</v>
      </c>
      <c r="K7">
        <v>-8.6</v>
      </c>
      <c r="L7">
        <v>83</v>
      </c>
    </row>
    <row r="8" spans="1:12" ht="12.75">
      <c r="A8">
        <v>709</v>
      </c>
      <c r="B8" s="10">
        <v>39541</v>
      </c>
      <c r="D8">
        <v>32.6</v>
      </c>
      <c r="G8">
        <v>34.6</v>
      </c>
      <c r="H8">
        <v>-3</v>
      </c>
      <c r="I8">
        <v>5.1</v>
      </c>
      <c r="J8">
        <v>-6.1</v>
      </c>
      <c r="K8">
        <v>-1.2</v>
      </c>
      <c r="L8">
        <v>84</v>
      </c>
    </row>
    <row r="9" spans="1:12" ht="12.75">
      <c r="A9">
        <v>709</v>
      </c>
      <c r="B9" s="10">
        <v>39542</v>
      </c>
      <c r="D9">
        <v>32.9</v>
      </c>
      <c r="G9">
        <v>34.9</v>
      </c>
      <c r="H9">
        <v>-10.3</v>
      </c>
      <c r="I9">
        <v>0.1</v>
      </c>
      <c r="J9">
        <v>-10.3</v>
      </c>
      <c r="K9">
        <v>-5.4</v>
      </c>
      <c r="L9">
        <v>85</v>
      </c>
    </row>
    <row r="10" spans="1:12" ht="12.75">
      <c r="A10">
        <v>709</v>
      </c>
      <c r="B10" s="10">
        <v>39543</v>
      </c>
      <c r="D10">
        <v>33.1</v>
      </c>
      <c r="G10">
        <v>35.1</v>
      </c>
      <c r="H10">
        <v>-2.5</v>
      </c>
      <c r="I10">
        <v>4.6</v>
      </c>
      <c r="J10">
        <v>-11.5</v>
      </c>
      <c r="K10">
        <v>-3.6</v>
      </c>
      <c r="L10">
        <v>82</v>
      </c>
    </row>
    <row r="11" spans="1:12" ht="12.75">
      <c r="A11">
        <v>709</v>
      </c>
      <c r="B11" s="10">
        <v>39544</v>
      </c>
      <c r="D11">
        <v>33.5</v>
      </c>
      <c r="G11">
        <v>35.5</v>
      </c>
      <c r="H11">
        <v>-7.8</v>
      </c>
      <c r="I11">
        <v>2</v>
      </c>
      <c r="J11">
        <v>-8.8</v>
      </c>
      <c r="K11">
        <v>-2.5</v>
      </c>
      <c r="L11">
        <v>86</v>
      </c>
    </row>
    <row r="12" spans="1:12" ht="12.75">
      <c r="A12">
        <v>709</v>
      </c>
      <c r="B12" s="10">
        <v>39545</v>
      </c>
      <c r="D12">
        <v>33.8</v>
      </c>
      <c r="G12">
        <v>35.8</v>
      </c>
      <c r="H12">
        <v>-2.5</v>
      </c>
      <c r="I12">
        <v>1</v>
      </c>
      <c r="J12">
        <v>-10.9</v>
      </c>
      <c r="K12">
        <v>-4.3</v>
      </c>
      <c r="L12">
        <v>86</v>
      </c>
    </row>
    <row r="13" spans="1:12" ht="12.75">
      <c r="A13">
        <v>709</v>
      </c>
      <c r="B13" s="10">
        <v>39546</v>
      </c>
      <c r="D13">
        <v>34.7</v>
      </c>
      <c r="G13">
        <v>36.7</v>
      </c>
      <c r="H13">
        <v>-6.6</v>
      </c>
      <c r="I13">
        <v>1.8</v>
      </c>
      <c r="J13">
        <v>-6.6</v>
      </c>
      <c r="K13">
        <v>-3.4</v>
      </c>
      <c r="L13">
        <v>94</v>
      </c>
    </row>
    <row r="14" spans="1:12" ht="12.75">
      <c r="A14">
        <v>709</v>
      </c>
      <c r="B14" s="10">
        <v>39547</v>
      </c>
      <c r="D14">
        <v>35</v>
      </c>
      <c r="G14">
        <v>37</v>
      </c>
      <c r="H14">
        <v>-2.4</v>
      </c>
      <c r="I14">
        <v>3.2</v>
      </c>
      <c r="J14">
        <v>-7.7</v>
      </c>
      <c r="K14">
        <v>-3.2</v>
      </c>
      <c r="L14">
        <v>90</v>
      </c>
    </row>
    <row r="15" spans="1:12" ht="12.75">
      <c r="A15">
        <v>709</v>
      </c>
      <c r="B15" s="10">
        <v>39548</v>
      </c>
      <c r="D15">
        <v>35.5</v>
      </c>
      <c r="G15">
        <v>37.5</v>
      </c>
      <c r="H15">
        <v>-3.3</v>
      </c>
      <c r="I15">
        <v>2.5</v>
      </c>
      <c r="J15">
        <v>-3.3</v>
      </c>
      <c r="K15">
        <v>-1.6</v>
      </c>
      <c r="L15">
        <v>94</v>
      </c>
    </row>
    <row r="16" spans="1:12" ht="12.75">
      <c r="A16">
        <v>709</v>
      </c>
      <c r="B16" s="10">
        <v>39549</v>
      </c>
      <c r="D16">
        <v>37.2</v>
      </c>
      <c r="G16">
        <v>39.2</v>
      </c>
      <c r="H16">
        <v>-7.9</v>
      </c>
      <c r="I16">
        <v>-3</v>
      </c>
      <c r="J16">
        <v>-7.9</v>
      </c>
      <c r="K16">
        <v>-4.6</v>
      </c>
      <c r="L16">
        <v>103</v>
      </c>
    </row>
    <row r="17" spans="1:12" ht="12.75">
      <c r="A17">
        <v>709</v>
      </c>
      <c r="B17" s="10">
        <v>39550</v>
      </c>
      <c r="D17">
        <v>37.8</v>
      </c>
      <c r="G17">
        <v>39.8</v>
      </c>
      <c r="H17">
        <v>-11.2</v>
      </c>
      <c r="I17">
        <v>-4.1</v>
      </c>
      <c r="J17">
        <v>-12.2</v>
      </c>
      <c r="K17">
        <v>-7.9</v>
      </c>
      <c r="L17">
        <v>109</v>
      </c>
    </row>
    <row r="18" spans="1:12" ht="12.75">
      <c r="A18">
        <v>709</v>
      </c>
      <c r="B18" s="10">
        <v>39551</v>
      </c>
      <c r="D18">
        <v>38</v>
      </c>
      <c r="G18">
        <v>40</v>
      </c>
      <c r="H18">
        <v>-5.8</v>
      </c>
      <c r="I18">
        <v>0.6</v>
      </c>
      <c r="J18">
        <v>-11.1</v>
      </c>
      <c r="K18">
        <v>-5</v>
      </c>
      <c r="L18">
        <v>105</v>
      </c>
    </row>
    <row r="19" spans="1:12" ht="12.75">
      <c r="A19">
        <v>709</v>
      </c>
      <c r="B19" s="10">
        <v>39552</v>
      </c>
      <c r="D19">
        <v>38</v>
      </c>
      <c r="G19">
        <v>40</v>
      </c>
      <c r="H19">
        <v>-2.9</v>
      </c>
      <c r="I19">
        <v>7.4</v>
      </c>
      <c r="J19">
        <v>-8.1</v>
      </c>
      <c r="K19">
        <v>-0.7</v>
      </c>
      <c r="L19">
        <v>98</v>
      </c>
    </row>
    <row r="20" spans="1:12" ht="12.75">
      <c r="A20" s="11">
        <v>709</v>
      </c>
      <c r="B20" s="12">
        <v>39553</v>
      </c>
      <c r="C20" s="11"/>
      <c r="D20" s="11">
        <v>38</v>
      </c>
      <c r="E20" s="11"/>
      <c r="F20" s="11"/>
      <c r="G20" s="11">
        <v>40</v>
      </c>
      <c r="H20" s="11">
        <v>7.2</v>
      </c>
      <c r="I20" s="11">
        <v>12.2</v>
      </c>
      <c r="J20" s="11">
        <v>-4.9</v>
      </c>
      <c r="K20" s="11">
        <v>4.3</v>
      </c>
      <c r="L20" s="11">
        <v>93</v>
      </c>
    </row>
    <row r="21" spans="1:13" ht="12.75">
      <c r="A21">
        <v>709</v>
      </c>
      <c r="B21" s="10">
        <v>39554</v>
      </c>
      <c r="D21">
        <v>37.4</v>
      </c>
      <c r="E21">
        <f>D20-D21</f>
        <v>0.6000000000000014</v>
      </c>
      <c r="G21">
        <v>40.1</v>
      </c>
      <c r="H21">
        <v>-7.7</v>
      </c>
      <c r="I21">
        <v>13.7</v>
      </c>
      <c r="J21">
        <v>-7.7</v>
      </c>
      <c r="K21">
        <v>5.8</v>
      </c>
      <c r="L21">
        <v>89</v>
      </c>
      <c r="M21">
        <f>L20-L21</f>
        <v>4</v>
      </c>
    </row>
    <row r="22" spans="1:13" ht="12.75">
      <c r="A22">
        <v>709</v>
      </c>
      <c r="B22" s="10">
        <v>39555</v>
      </c>
      <c r="D22">
        <v>37.4</v>
      </c>
      <c r="E22">
        <f aca="true" t="shared" si="0" ref="E22:E82">D21-D22</f>
        <v>0</v>
      </c>
      <c r="G22">
        <v>40.1</v>
      </c>
      <c r="H22">
        <v>-8.1</v>
      </c>
      <c r="I22">
        <v>0.2</v>
      </c>
      <c r="J22">
        <v>-10.4</v>
      </c>
      <c r="K22">
        <v>-5.9</v>
      </c>
      <c r="L22">
        <v>89</v>
      </c>
      <c r="M22">
        <f aca="true" t="shared" si="1" ref="M22:M81">L21-L22</f>
        <v>0</v>
      </c>
    </row>
    <row r="23" spans="1:13" ht="12.75">
      <c r="A23">
        <v>709</v>
      </c>
      <c r="B23" s="10">
        <v>39556</v>
      </c>
      <c r="D23">
        <v>37.4</v>
      </c>
      <c r="E23">
        <f t="shared" si="0"/>
        <v>0</v>
      </c>
      <c r="G23">
        <v>40.1</v>
      </c>
      <c r="H23">
        <v>-4.2</v>
      </c>
      <c r="I23">
        <v>1.6</v>
      </c>
      <c r="J23">
        <v>-9.9</v>
      </c>
      <c r="K23">
        <v>-4.3</v>
      </c>
      <c r="L23">
        <v>88</v>
      </c>
      <c r="M23">
        <f t="shared" si="1"/>
        <v>1</v>
      </c>
    </row>
    <row r="24" spans="1:13" ht="12.75">
      <c r="A24">
        <v>709</v>
      </c>
      <c r="B24" s="10">
        <v>39557</v>
      </c>
      <c r="D24">
        <v>37.4</v>
      </c>
      <c r="E24">
        <f t="shared" si="0"/>
        <v>0</v>
      </c>
      <c r="G24">
        <v>40.1</v>
      </c>
      <c r="H24">
        <v>2.6</v>
      </c>
      <c r="I24">
        <v>8.4</v>
      </c>
      <c r="J24">
        <v>-7.3</v>
      </c>
      <c r="K24">
        <v>1.5</v>
      </c>
      <c r="L24">
        <v>86</v>
      </c>
      <c r="M24">
        <f t="shared" si="1"/>
        <v>2</v>
      </c>
    </row>
    <row r="25" spans="1:13" ht="12.75">
      <c r="A25">
        <v>709</v>
      </c>
      <c r="B25" s="10">
        <v>39558</v>
      </c>
      <c r="D25">
        <v>36.6</v>
      </c>
      <c r="E25">
        <f t="shared" si="0"/>
        <v>0.7999999999999972</v>
      </c>
      <c r="F25">
        <f aca="true" t="shared" si="2" ref="F25:F82">AVERAGE(E21:E25)</f>
        <v>0.2799999999999997</v>
      </c>
      <c r="G25">
        <v>40.2</v>
      </c>
      <c r="H25">
        <v>5.7</v>
      </c>
      <c r="I25">
        <v>13.2</v>
      </c>
      <c r="J25">
        <v>1.1</v>
      </c>
      <c r="K25">
        <v>7.5</v>
      </c>
      <c r="L25">
        <v>83</v>
      </c>
      <c r="M25">
        <f t="shared" si="1"/>
        <v>3</v>
      </c>
    </row>
    <row r="26" spans="1:13" ht="12.75">
      <c r="A26">
        <v>709</v>
      </c>
      <c r="B26" s="10">
        <v>39559</v>
      </c>
      <c r="D26">
        <v>36.2</v>
      </c>
      <c r="E26">
        <f t="shared" si="0"/>
        <v>0.3999999999999986</v>
      </c>
      <c r="F26">
        <f t="shared" si="2"/>
        <v>0.23999999999999916</v>
      </c>
      <c r="G26">
        <v>40.3</v>
      </c>
      <c r="H26">
        <v>-5.7</v>
      </c>
      <c r="I26">
        <v>9.8</v>
      </c>
      <c r="J26">
        <v>-5.7</v>
      </c>
      <c r="K26">
        <v>3.4</v>
      </c>
      <c r="L26">
        <v>81</v>
      </c>
      <c r="M26">
        <f t="shared" si="1"/>
        <v>2</v>
      </c>
    </row>
    <row r="27" spans="1:13" ht="12.75">
      <c r="A27">
        <v>709</v>
      </c>
      <c r="B27" s="10">
        <v>39560</v>
      </c>
      <c r="D27">
        <v>36</v>
      </c>
      <c r="E27">
        <f t="shared" si="0"/>
        <v>0.20000000000000284</v>
      </c>
      <c r="F27">
        <f t="shared" si="2"/>
        <v>0.2799999999999997</v>
      </c>
      <c r="G27">
        <v>40.3</v>
      </c>
      <c r="H27">
        <v>-4.7</v>
      </c>
      <c r="I27">
        <v>5.5</v>
      </c>
      <c r="J27">
        <v>-9</v>
      </c>
      <c r="K27">
        <v>-1.6</v>
      </c>
      <c r="L27">
        <v>81</v>
      </c>
      <c r="M27">
        <f t="shared" si="1"/>
        <v>0</v>
      </c>
    </row>
    <row r="28" spans="1:13" ht="12.75">
      <c r="A28">
        <v>709</v>
      </c>
      <c r="B28" s="10">
        <v>39561</v>
      </c>
      <c r="D28">
        <v>35.4</v>
      </c>
      <c r="E28">
        <f t="shared" si="0"/>
        <v>0.6000000000000014</v>
      </c>
      <c r="F28">
        <f t="shared" si="2"/>
        <v>0.4</v>
      </c>
      <c r="G28">
        <v>40.3</v>
      </c>
      <c r="H28">
        <v>5.4</v>
      </c>
      <c r="I28">
        <v>10.5</v>
      </c>
      <c r="J28">
        <v>-5.1</v>
      </c>
      <c r="K28">
        <v>3.2</v>
      </c>
      <c r="L28">
        <v>79</v>
      </c>
      <c r="M28">
        <f t="shared" si="1"/>
        <v>2</v>
      </c>
    </row>
    <row r="29" spans="1:13" ht="12.75">
      <c r="A29">
        <v>709</v>
      </c>
      <c r="B29" s="10">
        <v>39562</v>
      </c>
      <c r="D29">
        <v>35.1</v>
      </c>
      <c r="E29">
        <f t="shared" si="0"/>
        <v>0.29999999999999716</v>
      </c>
      <c r="F29">
        <f t="shared" si="2"/>
        <v>0.4599999999999994</v>
      </c>
      <c r="G29">
        <v>40.3</v>
      </c>
      <c r="H29">
        <v>1</v>
      </c>
      <c r="I29">
        <v>12.9</v>
      </c>
      <c r="J29">
        <v>1</v>
      </c>
      <c r="K29">
        <v>6.7</v>
      </c>
      <c r="L29">
        <v>77</v>
      </c>
      <c r="M29">
        <f t="shared" si="1"/>
        <v>2</v>
      </c>
    </row>
    <row r="30" spans="1:13" ht="12.75">
      <c r="A30">
        <v>709</v>
      </c>
      <c r="B30" s="10">
        <v>39563</v>
      </c>
      <c r="D30">
        <v>35.6</v>
      </c>
      <c r="E30">
        <f t="shared" si="0"/>
        <v>-0.5</v>
      </c>
      <c r="F30">
        <f t="shared" si="2"/>
        <v>0.2</v>
      </c>
      <c r="G30">
        <v>40.8</v>
      </c>
      <c r="H30">
        <v>-7.1</v>
      </c>
      <c r="I30">
        <v>8</v>
      </c>
      <c r="J30">
        <v>-7.2</v>
      </c>
      <c r="K30">
        <v>-1.1</v>
      </c>
      <c r="L30">
        <v>82</v>
      </c>
      <c r="M30">
        <f t="shared" si="1"/>
        <v>-5</v>
      </c>
    </row>
    <row r="31" spans="1:13" ht="12.75">
      <c r="A31">
        <v>709</v>
      </c>
      <c r="B31" s="10">
        <v>39564</v>
      </c>
      <c r="D31">
        <v>35.9</v>
      </c>
      <c r="E31">
        <f t="shared" si="0"/>
        <v>-0.29999999999999716</v>
      </c>
      <c r="F31">
        <f t="shared" si="2"/>
        <v>0.06000000000000085</v>
      </c>
      <c r="G31">
        <v>41.1</v>
      </c>
      <c r="H31">
        <v>-3.8</v>
      </c>
      <c r="I31">
        <v>1.2</v>
      </c>
      <c r="J31">
        <v>-7.5</v>
      </c>
      <c r="K31">
        <v>-3.6</v>
      </c>
      <c r="L31">
        <v>80</v>
      </c>
      <c r="M31">
        <f t="shared" si="1"/>
        <v>2</v>
      </c>
    </row>
    <row r="32" spans="1:13" ht="12.75">
      <c r="A32">
        <v>709</v>
      </c>
      <c r="B32" s="10">
        <v>39565</v>
      </c>
      <c r="D32">
        <v>36</v>
      </c>
      <c r="E32">
        <f t="shared" si="0"/>
        <v>-0.10000000000000142</v>
      </c>
      <c r="F32">
        <f t="shared" si="2"/>
        <v>0</v>
      </c>
      <c r="G32">
        <v>41.2</v>
      </c>
      <c r="H32">
        <v>-8.6</v>
      </c>
      <c r="I32">
        <v>0.3</v>
      </c>
      <c r="J32">
        <v>-9.9</v>
      </c>
      <c r="K32">
        <v>-4.9</v>
      </c>
      <c r="L32">
        <v>80</v>
      </c>
      <c r="M32">
        <f t="shared" si="1"/>
        <v>0</v>
      </c>
    </row>
    <row r="33" spans="1:13" ht="12.75">
      <c r="A33">
        <v>709</v>
      </c>
      <c r="B33" s="10">
        <v>39566</v>
      </c>
      <c r="D33">
        <v>36</v>
      </c>
      <c r="E33">
        <f t="shared" si="0"/>
        <v>0</v>
      </c>
      <c r="F33">
        <f t="shared" si="2"/>
        <v>-0.12000000000000029</v>
      </c>
      <c r="G33">
        <v>41.2</v>
      </c>
      <c r="H33">
        <v>-2.3</v>
      </c>
      <c r="I33">
        <v>6.9</v>
      </c>
      <c r="J33">
        <v>-11</v>
      </c>
      <c r="K33">
        <v>-1.5</v>
      </c>
      <c r="L33">
        <v>78</v>
      </c>
      <c r="M33">
        <f t="shared" si="1"/>
        <v>2</v>
      </c>
    </row>
    <row r="34" spans="1:13" ht="12.75">
      <c r="A34">
        <v>709</v>
      </c>
      <c r="B34" s="10">
        <v>39567</v>
      </c>
      <c r="D34">
        <v>35.6</v>
      </c>
      <c r="E34">
        <f t="shared" si="0"/>
        <v>0.3999999999999986</v>
      </c>
      <c r="F34">
        <f t="shared" si="2"/>
        <v>-0.1</v>
      </c>
      <c r="G34">
        <v>41.2</v>
      </c>
      <c r="H34">
        <v>1.6</v>
      </c>
      <c r="I34">
        <v>12.4</v>
      </c>
      <c r="J34">
        <v>-2.5</v>
      </c>
      <c r="K34">
        <v>4.8</v>
      </c>
      <c r="L34">
        <v>76</v>
      </c>
      <c r="M34">
        <f t="shared" si="1"/>
        <v>2</v>
      </c>
    </row>
    <row r="35" spans="1:13" ht="12.75">
      <c r="A35">
        <v>709</v>
      </c>
      <c r="B35" s="10">
        <v>39568</v>
      </c>
      <c r="D35">
        <v>34.9</v>
      </c>
      <c r="E35">
        <f t="shared" si="0"/>
        <v>0.7000000000000028</v>
      </c>
      <c r="F35">
        <f t="shared" si="2"/>
        <v>0.14000000000000057</v>
      </c>
      <c r="G35">
        <v>41.2</v>
      </c>
      <c r="H35">
        <v>7.7</v>
      </c>
      <c r="I35">
        <v>14.2</v>
      </c>
      <c r="J35">
        <v>-0.6</v>
      </c>
      <c r="K35">
        <v>7.9</v>
      </c>
      <c r="L35">
        <v>74</v>
      </c>
      <c r="M35">
        <f t="shared" si="1"/>
        <v>2</v>
      </c>
    </row>
    <row r="36" spans="1:13" ht="12.75">
      <c r="A36">
        <v>709</v>
      </c>
      <c r="B36" s="10">
        <v>39569</v>
      </c>
      <c r="D36">
        <v>34.3</v>
      </c>
      <c r="E36">
        <f t="shared" si="0"/>
        <v>0.6000000000000014</v>
      </c>
      <c r="F36">
        <f t="shared" si="2"/>
        <v>0.3200000000000003</v>
      </c>
      <c r="G36">
        <v>41.4</v>
      </c>
      <c r="H36">
        <v>-3.5</v>
      </c>
      <c r="I36">
        <v>12.9</v>
      </c>
      <c r="J36">
        <v>-3.6</v>
      </c>
      <c r="K36">
        <v>5.1</v>
      </c>
      <c r="L36">
        <v>74</v>
      </c>
      <c r="M36">
        <f t="shared" si="1"/>
        <v>0</v>
      </c>
    </row>
    <row r="37" spans="1:13" ht="12.75">
      <c r="A37">
        <v>709</v>
      </c>
      <c r="B37" s="10">
        <v>39570</v>
      </c>
      <c r="D37">
        <v>35.3</v>
      </c>
      <c r="E37">
        <f t="shared" si="0"/>
        <v>-1</v>
      </c>
      <c r="F37">
        <f t="shared" si="2"/>
        <v>0.14000000000000057</v>
      </c>
      <c r="G37">
        <v>42.5</v>
      </c>
      <c r="H37">
        <v>-5.8</v>
      </c>
      <c r="I37">
        <v>-3.4</v>
      </c>
      <c r="J37">
        <v>-7.9</v>
      </c>
      <c r="K37">
        <v>-5.7</v>
      </c>
      <c r="L37">
        <v>83</v>
      </c>
      <c r="M37">
        <f t="shared" si="1"/>
        <v>-9</v>
      </c>
    </row>
    <row r="38" spans="1:13" ht="12.75">
      <c r="A38">
        <v>709</v>
      </c>
      <c r="B38" s="10">
        <v>39571</v>
      </c>
      <c r="D38">
        <v>35.7</v>
      </c>
      <c r="E38">
        <f t="shared" si="0"/>
        <v>-0.4000000000000057</v>
      </c>
      <c r="F38">
        <f t="shared" si="2"/>
        <v>0.05999999999999943</v>
      </c>
      <c r="G38">
        <v>42.9</v>
      </c>
      <c r="H38">
        <v>-8.9</v>
      </c>
      <c r="I38">
        <v>-2.4</v>
      </c>
      <c r="J38">
        <v>-9</v>
      </c>
      <c r="K38">
        <v>-5.9</v>
      </c>
      <c r="L38">
        <v>83</v>
      </c>
      <c r="M38">
        <f t="shared" si="1"/>
        <v>0</v>
      </c>
    </row>
    <row r="39" spans="1:13" ht="12.75">
      <c r="A39">
        <v>709</v>
      </c>
      <c r="B39" s="10">
        <v>39572</v>
      </c>
      <c r="D39">
        <v>35.7</v>
      </c>
      <c r="E39">
        <f t="shared" si="0"/>
        <v>0</v>
      </c>
      <c r="F39">
        <f t="shared" si="2"/>
        <v>-0.020000000000000285</v>
      </c>
      <c r="G39">
        <v>42.9</v>
      </c>
      <c r="H39">
        <v>-3.3</v>
      </c>
      <c r="I39">
        <v>5.5</v>
      </c>
      <c r="J39">
        <v>-10.5</v>
      </c>
      <c r="K39">
        <v>-1.8</v>
      </c>
      <c r="L39">
        <v>78</v>
      </c>
      <c r="M39">
        <f t="shared" si="1"/>
        <v>5</v>
      </c>
    </row>
    <row r="40" spans="1:13" ht="12.75">
      <c r="A40">
        <v>709</v>
      </c>
      <c r="B40" s="10">
        <v>39573</v>
      </c>
      <c r="D40">
        <v>35.3</v>
      </c>
      <c r="E40">
        <f t="shared" si="0"/>
        <v>0.4000000000000057</v>
      </c>
      <c r="F40">
        <f t="shared" si="2"/>
        <v>-0.07999999999999971</v>
      </c>
      <c r="G40">
        <v>42.9</v>
      </c>
      <c r="H40">
        <v>-0.1</v>
      </c>
      <c r="I40">
        <v>11.1</v>
      </c>
      <c r="J40">
        <v>-5.9</v>
      </c>
      <c r="K40">
        <v>2.6</v>
      </c>
      <c r="L40">
        <v>75</v>
      </c>
      <c r="M40">
        <f t="shared" si="1"/>
        <v>3</v>
      </c>
    </row>
    <row r="41" spans="1:13" ht="12.75">
      <c r="A41">
        <v>709</v>
      </c>
      <c r="B41" s="10">
        <v>39574</v>
      </c>
      <c r="D41">
        <v>34.6</v>
      </c>
      <c r="E41">
        <f t="shared" si="0"/>
        <v>0.6999999999999957</v>
      </c>
      <c r="F41">
        <f t="shared" si="2"/>
        <v>-0.06000000000000085</v>
      </c>
      <c r="G41">
        <v>42.9</v>
      </c>
      <c r="H41">
        <v>3.5</v>
      </c>
      <c r="I41">
        <v>15.9</v>
      </c>
      <c r="J41">
        <v>-1.2</v>
      </c>
      <c r="K41">
        <v>7.4</v>
      </c>
      <c r="L41">
        <v>72</v>
      </c>
      <c r="M41">
        <f t="shared" si="1"/>
        <v>3</v>
      </c>
    </row>
    <row r="42" spans="1:13" ht="12.75">
      <c r="A42">
        <v>709</v>
      </c>
      <c r="B42" s="10">
        <v>39575</v>
      </c>
      <c r="D42">
        <v>33.3</v>
      </c>
      <c r="E42">
        <f t="shared" si="0"/>
        <v>1.3000000000000043</v>
      </c>
      <c r="F42">
        <f t="shared" si="2"/>
        <v>0.4</v>
      </c>
      <c r="G42">
        <v>42.9</v>
      </c>
      <c r="H42">
        <v>2.6</v>
      </c>
      <c r="I42">
        <v>15.6</v>
      </c>
      <c r="J42">
        <v>1.2</v>
      </c>
      <c r="K42">
        <v>7.9</v>
      </c>
      <c r="L42">
        <v>70</v>
      </c>
      <c r="M42">
        <f t="shared" si="1"/>
        <v>2</v>
      </c>
    </row>
    <row r="43" spans="1:13" ht="12.75">
      <c r="A43">
        <v>709</v>
      </c>
      <c r="B43" s="10">
        <v>39576</v>
      </c>
      <c r="D43">
        <v>32.4</v>
      </c>
      <c r="E43">
        <f t="shared" si="0"/>
        <v>0.8999999999999986</v>
      </c>
      <c r="F43">
        <f t="shared" si="2"/>
        <v>0.6600000000000008</v>
      </c>
      <c r="G43">
        <v>43.1</v>
      </c>
      <c r="H43">
        <v>0.4</v>
      </c>
      <c r="I43">
        <v>14</v>
      </c>
      <c r="J43">
        <v>-0.6</v>
      </c>
      <c r="K43">
        <v>5.5</v>
      </c>
      <c r="L43">
        <v>69</v>
      </c>
      <c r="M43">
        <f t="shared" si="1"/>
        <v>1</v>
      </c>
    </row>
    <row r="44" spans="1:13" ht="12.75">
      <c r="A44">
        <v>709</v>
      </c>
      <c r="B44" s="10">
        <v>39577</v>
      </c>
      <c r="D44">
        <v>32.5</v>
      </c>
      <c r="E44">
        <f t="shared" si="0"/>
        <v>-0.10000000000000142</v>
      </c>
      <c r="F44">
        <f t="shared" si="2"/>
        <v>0.6400000000000006</v>
      </c>
      <c r="G44">
        <v>43.5</v>
      </c>
      <c r="H44">
        <v>-1.4</v>
      </c>
      <c r="I44">
        <v>4</v>
      </c>
      <c r="J44">
        <v>-1.4</v>
      </c>
      <c r="K44">
        <v>0.9</v>
      </c>
      <c r="L44">
        <v>69</v>
      </c>
      <c r="M44">
        <f t="shared" si="1"/>
        <v>0</v>
      </c>
    </row>
    <row r="45" spans="1:13" ht="12.75">
      <c r="A45">
        <v>709</v>
      </c>
      <c r="B45" s="10">
        <v>39578</v>
      </c>
      <c r="D45">
        <v>33.2</v>
      </c>
      <c r="E45">
        <f t="shared" si="0"/>
        <v>-0.7000000000000028</v>
      </c>
      <c r="F45">
        <f t="shared" si="2"/>
        <v>0.4199999999999989</v>
      </c>
      <c r="G45">
        <v>44.2</v>
      </c>
      <c r="H45">
        <v>-1.4</v>
      </c>
      <c r="I45">
        <v>8.3</v>
      </c>
      <c r="J45">
        <v>-2.9</v>
      </c>
      <c r="K45">
        <v>1.3</v>
      </c>
      <c r="L45">
        <v>73</v>
      </c>
      <c r="M45">
        <f t="shared" si="1"/>
        <v>-4</v>
      </c>
    </row>
    <row r="46" spans="1:13" ht="12.75">
      <c r="A46">
        <v>709</v>
      </c>
      <c r="B46" s="10">
        <v>39579</v>
      </c>
      <c r="D46">
        <v>33.5</v>
      </c>
      <c r="E46">
        <f t="shared" si="0"/>
        <v>-0.29999999999999716</v>
      </c>
      <c r="F46">
        <f t="shared" si="2"/>
        <v>0.22000000000000028</v>
      </c>
      <c r="G46">
        <v>44.6</v>
      </c>
      <c r="H46">
        <v>-4.1</v>
      </c>
      <c r="I46">
        <v>22</v>
      </c>
      <c r="J46">
        <v>-5</v>
      </c>
      <c r="K46">
        <v>-2.2</v>
      </c>
      <c r="L46">
        <v>73</v>
      </c>
      <c r="M46">
        <f t="shared" si="1"/>
        <v>0</v>
      </c>
    </row>
    <row r="47" spans="1:13" ht="12.75">
      <c r="A47">
        <v>709</v>
      </c>
      <c r="B47" s="10">
        <v>39580</v>
      </c>
      <c r="D47">
        <v>33.6</v>
      </c>
      <c r="E47">
        <f t="shared" si="0"/>
        <v>-0.10000000000000142</v>
      </c>
      <c r="F47">
        <f t="shared" si="2"/>
        <v>-0.06000000000000085</v>
      </c>
      <c r="G47">
        <v>44.6</v>
      </c>
      <c r="H47">
        <v>8.7</v>
      </c>
      <c r="I47">
        <v>12</v>
      </c>
      <c r="J47">
        <v>-4.1</v>
      </c>
      <c r="K47">
        <v>5.2</v>
      </c>
      <c r="L47">
        <v>69</v>
      </c>
      <c r="M47">
        <f t="shared" si="1"/>
        <v>4</v>
      </c>
    </row>
    <row r="48" spans="1:13" ht="12.75">
      <c r="A48">
        <v>709</v>
      </c>
      <c r="B48" s="10">
        <v>39581</v>
      </c>
      <c r="D48">
        <v>33.6</v>
      </c>
      <c r="E48">
        <f t="shared" si="0"/>
        <v>0</v>
      </c>
      <c r="F48">
        <f t="shared" si="2"/>
        <v>-0.24000000000000057</v>
      </c>
      <c r="G48">
        <v>45.1</v>
      </c>
      <c r="H48">
        <v>-3.1</v>
      </c>
      <c r="I48">
        <v>9.1</v>
      </c>
      <c r="J48">
        <v>-3.4</v>
      </c>
      <c r="K48">
        <v>1.8</v>
      </c>
      <c r="L48">
        <v>75</v>
      </c>
      <c r="M48">
        <f t="shared" si="1"/>
        <v>-6</v>
      </c>
    </row>
    <row r="49" spans="1:13" ht="12.75">
      <c r="A49">
        <v>709</v>
      </c>
      <c r="B49" s="10">
        <v>39582</v>
      </c>
      <c r="D49">
        <v>33.7</v>
      </c>
      <c r="E49">
        <f t="shared" si="0"/>
        <v>-0.10000000000000142</v>
      </c>
      <c r="F49">
        <f t="shared" si="2"/>
        <v>-0.24000000000000057</v>
      </c>
      <c r="G49">
        <v>45.4</v>
      </c>
      <c r="H49">
        <v>-2.4</v>
      </c>
      <c r="I49">
        <v>6.1</v>
      </c>
      <c r="J49">
        <v>-4.2</v>
      </c>
      <c r="K49">
        <v>0</v>
      </c>
      <c r="L49">
        <v>71</v>
      </c>
      <c r="M49">
        <f t="shared" si="1"/>
        <v>4</v>
      </c>
    </row>
    <row r="50" spans="1:13" ht="12.75">
      <c r="A50">
        <v>709</v>
      </c>
      <c r="B50" s="10">
        <v>39583</v>
      </c>
      <c r="D50">
        <v>33.8</v>
      </c>
      <c r="E50">
        <f t="shared" si="0"/>
        <v>-0.09999999999999432</v>
      </c>
      <c r="F50">
        <f t="shared" si="2"/>
        <v>-0.11999999999999886</v>
      </c>
      <c r="G50">
        <v>45.5</v>
      </c>
      <c r="H50">
        <v>0.1</v>
      </c>
      <c r="I50">
        <v>4.4</v>
      </c>
      <c r="J50">
        <v>-3.1</v>
      </c>
      <c r="K50">
        <v>0.6</v>
      </c>
      <c r="L50" s="19">
        <v>70</v>
      </c>
      <c r="M50">
        <f t="shared" si="1"/>
        <v>1</v>
      </c>
    </row>
    <row r="51" spans="1:13" ht="12.75">
      <c r="A51">
        <v>709</v>
      </c>
      <c r="B51" s="10">
        <v>39584</v>
      </c>
      <c r="D51">
        <v>33.8</v>
      </c>
      <c r="E51">
        <f t="shared" si="0"/>
        <v>0</v>
      </c>
      <c r="F51">
        <f t="shared" si="2"/>
        <v>-0.05999999999999943</v>
      </c>
      <c r="G51">
        <v>45.7</v>
      </c>
      <c r="H51">
        <v>-0.5</v>
      </c>
      <c r="I51">
        <v>7.7</v>
      </c>
      <c r="J51">
        <v>-1.3</v>
      </c>
      <c r="K51">
        <v>1.6</v>
      </c>
      <c r="L51">
        <v>70</v>
      </c>
      <c r="M51">
        <f t="shared" si="1"/>
        <v>0</v>
      </c>
    </row>
    <row r="52" spans="1:13" ht="12.75">
      <c r="A52">
        <v>709</v>
      </c>
      <c r="B52" s="10">
        <v>39585</v>
      </c>
      <c r="D52">
        <v>33.4</v>
      </c>
      <c r="E52">
        <f t="shared" si="0"/>
        <v>0.3999999999999986</v>
      </c>
      <c r="F52">
        <f t="shared" si="2"/>
        <v>0.04000000000000057</v>
      </c>
      <c r="G52">
        <v>45.7</v>
      </c>
      <c r="H52">
        <v>3.4</v>
      </c>
      <c r="I52">
        <v>11.8</v>
      </c>
      <c r="J52">
        <v>-0.5</v>
      </c>
      <c r="K52">
        <v>4.8</v>
      </c>
      <c r="L52">
        <v>69</v>
      </c>
      <c r="M52">
        <f t="shared" si="1"/>
        <v>1</v>
      </c>
    </row>
    <row r="53" spans="1:13" ht="12.75">
      <c r="A53">
        <v>709</v>
      </c>
      <c r="B53" s="10">
        <v>39586</v>
      </c>
      <c r="D53">
        <v>32.5</v>
      </c>
      <c r="E53">
        <f t="shared" si="0"/>
        <v>0.8999999999999986</v>
      </c>
      <c r="F53">
        <f t="shared" si="2"/>
        <v>0.22000000000000028</v>
      </c>
      <c r="G53">
        <v>45.7</v>
      </c>
      <c r="H53">
        <v>4.4</v>
      </c>
      <c r="I53">
        <v>15.8</v>
      </c>
      <c r="J53">
        <v>0.7</v>
      </c>
      <c r="K53">
        <v>8.2</v>
      </c>
      <c r="L53">
        <v>66</v>
      </c>
      <c r="M53">
        <f t="shared" si="1"/>
        <v>3</v>
      </c>
    </row>
    <row r="54" spans="1:13" ht="12.75">
      <c r="A54">
        <v>709</v>
      </c>
      <c r="B54" s="10">
        <v>39587</v>
      </c>
      <c r="D54">
        <v>31.1</v>
      </c>
      <c r="E54">
        <f t="shared" si="0"/>
        <v>1.3999999999999986</v>
      </c>
      <c r="F54">
        <f t="shared" si="2"/>
        <v>0.5200000000000002</v>
      </c>
      <c r="G54">
        <v>45.7</v>
      </c>
      <c r="H54">
        <v>7.3</v>
      </c>
      <c r="I54">
        <v>17.2</v>
      </c>
      <c r="J54">
        <v>2.6</v>
      </c>
      <c r="K54">
        <v>10.3</v>
      </c>
      <c r="L54">
        <v>63</v>
      </c>
      <c r="M54">
        <f t="shared" si="1"/>
        <v>3</v>
      </c>
    </row>
    <row r="55" spans="1:13" ht="12.75">
      <c r="A55">
        <v>709</v>
      </c>
      <c r="B55" s="10">
        <v>39588</v>
      </c>
      <c r="D55">
        <v>29.3</v>
      </c>
      <c r="E55">
        <f t="shared" si="0"/>
        <v>1.8000000000000007</v>
      </c>
      <c r="F55">
        <f t="shared" si="2"/>
        <v>0.8999999999999992</v>
      </c>
      <c r="G55">
        <v>45.7</v>
      </c>
      <c r="H55">
        <v>7.3</v>
      </c>
      <c r="I55">
        <v>17.6</v>
      </c>
      <c r="J55">
        <v>6.1</v>
      </c>
      <c r="K55">
        <v>11.3</v>
      </c>
      <c r="L55">
        <v>59</v>
      </c>
      <c r="M55">
        <f t="shared" si="1"/>
        <v>4</v>
      </c>
    </row>
    <row r="56" spans="1:13" ht="12.75">
      <c r="A56">
        <v>709</v>
      </c>
      <c r="B56" s="10">
        <v>39589</v>
      </c>
      <c r="D56">
        <v>27.7</v>
      </c>
      <c r="E56">
        <f t="shared" si="0"/>
        <v>1.6000000000000014</v>
      </c>
      <c r="F56">
        <f t="shared" si="2"/>
        <v>1.2199999999999995</v>
      </c>
      <c r="G56">
        <v>45.7</v>
      </c>
      <c r="H56">
        <v>11.8</v>
      </c>
      <c r="I56">
        <v>18.2</v>
      </c>
      <c r="J56">
        <v>4.9</v>
      </c>
      <c r="K56">
        <v>11.7</v>
      </c>
      <c r="L56">
        <v>54</v>
      </c>
      <c r="M56">
        <f t="shared" si="1"/>
        <v>5</v>
      </c>
    </row>
    <row r="57" spans="1:13" ht="12.75">
      <c r="A57">
        <v>709</v>
      </c>
      <c r="B57" s="10">
        <v>39590</v>
      </c>
      <c r="D57">
        <v>26</v>
      </c>
      <c r="E57">
        <f t="shared" si="0"/>
        <v>1.6999999999999993</v>
      </c>
      <c r="F57">
        <f t="shared" si="2"/>
        <v>1.4799999999999998</v>
      </c>
      <c r="G57">
        <v>45.7</v>
      </c>
      <c r="H57">
        <v>4.7</v>
      </c>
      <c r="I57">
        <v>17.1</v>
      </c>
      <c r="J57">
        <v>3.1</v>
      </c>
      <c r="K57">
        <v>10.4</v>
      </c>
      <c r="L57">
        <v>52</v>
      </c>
      <c r="M57">
        <f t="shared" si="1"/>
        <v>2</v>
      </c>
    </row>
    <row r="58" spans="1:13" ht="12.75">
      <c r="A58">
        <v>709</v>
      </c>
      <c r="B58" s="10">
        <v>39591</v>
      </c>
      <c r="D58">
        <v>25.8</v>
      </c>
      <c r="E58">
        <f t="shared" si="0"/>
        <v>0.1999999999999993</v>
      </c>
      <c r="F58">
        <f t="shared" si="2"/>
        <v>1.3399999999999999</v>
      </c>
      <c r="G58">
        <v>46</v>
      </c>
      <c r="H58">
        <v>-0.8</v>
      </c>
      <c r="I58">
        <v>7.1</v>
      </c>
      <c r="J58">
        <v>-1.7</v>
      </c>
      <c r="K58">
        <v>1.8</v>
      </c>
      <c r="L58">
        <v>53</v>
      </c>
      <c r="M58">
        <f t="shared" si="1"/>
        <v>-1</v>
      </c>
    </row>
    <row r="59" spans="1:13" ht="12.75">
      <c r="A59">
        <v>709</v>
      </c>
      <c r="B59" s="10">
        <v>39592</v>
      </c>
      <c r="D59">
        <v>25.8</v>
      </c>
      <c r="E59">
        <f t="shared" si="0"/>
        <v>0</v>
      </c>
      <c r="F59">
        <f t="shared" si="2"/>
        <v>1.06</v>
      </c>
      <c r="G59">
        <v>46.2</v>
      </c>
      <c r="H59">
        <v>-0.6</v>
      </c>
      <c r="I59">
        <v>7.3</v>
      </c>
      <c r="J59">
        <v>-0.9</v>
      </c>
      <c r="K59">
        <v>1.7</v>
      </c>
      <c r="L59">
        <v>53</v>
      </c>
      <c r="M59">
        <f t="shared" si="1"/>
        <v>0</v>
      </c>
    </row>
    <row r="60" spans="1:13" ht="12.75">
      <c r="A60">
        <v>709</v>
      </c>
      <c r="B60" s="10">
        <v>39593</v>
      </c>
      <c r="D60">
        <v>25.9</v>
      </c>
      <c r="E60">
        <f t="shared" si="0"/>
        <v>-0.09999999999999787</v>
      </c>
      <c r="F60">
        <f t="shared" si="2"/>
        <v>0.6800000000000004</v>
      </c>
      <c r="G60">
        <v>46.4</v>
      </c>
      <c r="H60">
        <v>-0.7</v>
      </c>
      <c r="I60">
        <v>6.3</v>
      </c>
      <c r="J60">
        <v>-2.4</v>
      </c>
      <c r="K60">
        <v>1.1</v>
      </c>
      <c r="L60">
        <v>52</v>
      </c>
      <c r="M60">
        <f t="shared" si="1"/>
        <v>1</v>
      </c>
    </row>
    <row r="61" spans="1:13" ht="12.75">
      <c r="A61">
        <v>709</v>
      </c>
      <c r="B61" s="10">
        <v>39594</v>
      </c>
      <c r="D61">
        <v>25.5</v>
      </c>
      <c r="E61">
        <f t="shared" si="0"/>
        <v>0.3999999999999986</v>
      </c>
      <c r="F61">
        <f t="shared" si="2"/>
        <v>0.43999999999999984</v>
      </c>
      <c r="G61">
        <v>46.4</v>
      </c>
      <c r="H61">
        <v>6.1</v>
      </c>
      <c r="I61">
        <v>10.4</v>
      </c>
      <c r="J61">
        <v>-0.8</v>
      </c>
      <c r="K61">
        <v>5.2</v>
      </c>
      <c r="L61">
        <v>50</v>
      </c>
      <c r="M61">
        <f t="shared" si="1"/>
        <v>2</v>
      </c>
    </row>
    <row r="62" spans="1:13" ht="12.75">
      <c r="A62">
        <v>709</v>
      </c>
      <c r="B62" s="10">
        <v>39595</v>
      </c>
      <c r="D62">
        <v>24.7</v>
      </c>
      <c r="E62">
        <f t="shared" si="0"/>
        <v>0.8000000000000007</v>
      </c>
      <c r="F62">
        <f t="shared" si="2"/>
        <v>0.2600000000000001</v>
      </c>
      <c r="G62">
        <v>46.5</v>
      </c>
      <c r="H62">
        <v>0.6</v>
      </c>
      <c r="I62">
        <v>13.4</v>
      </c>
      <c r="J62">
        <v>0.5</v>
      </c>
      <c r="K62">
        <v>6.6</v>
      </c>
      <c r="L62">
        <v>48</v>
      </c>
      <c r="M62">
        <f t="shared" si="1"/>
        <v>2</v>
      </c>
    </row>
    <row r="63" spans="1:13" ht="12.75">
      <c r="A63">
        <v>709</v>
      </c>
      <c r="B63" s="10">
        <v>39596</v>
      </c>
      <c r="D63">
        <v>23.7</v>
      </c>
      <c r="E63">
        <f t="shared" si="0"/>
        <v>1</v>
      </c>
      <c r="F63">
        <f t="shared" si="2"/>
        <v>0.42000000000000026</v>
      </c>
      <c r="G63">
        <v>46.5</v>
      </c>
      <c r="H63">
        <v>6.1</v>
      </c>
      <c r="I63">
        <v>13</v>
      </c>
      <c r="J63">
        <v>-1</v>
      </c>
      <c r="K63">
        <v>6.4</v>
      </c>
      <c r="L63">
        <v>46</v>
      </c>
      <c r="M63">
        <f t="shared" si="1"/>
        <v>2</v>
      </c>
    </row>
    <row r="64" spans="1:13" ht="12.75">
      <c r="A64">
        <v>709</v>
      </c>
      <c r="B64" s="10">
        <v>39597</v>
      </c>
      <c r="D64">
        <v>22.6</v>
      </c>
      <c r="E64">
        <f t="shared" si="0"/>
        <v>1.0999999999999979</v>
      </c>
      <c r="F64">
        <f t="shared" si="2"/>
        <v>0.6399999999999999</v>
      </c>
      <c r="G64">
        <v>46.6</v>
      </c>
      <c r="H64">
        <v>7.8</v>
      </c>
      <c r="I64">
        <v>15.6</v>
      </c>
      <c r="J64">
        <v>3</v>
      </c>
      <c r="K64">
        <v>10.4</v>
      </c>
      <c r="L64">
        <v>42</v>
      </c>
      <c r="M64">
        <f t="shared" si="1"/>
        <v>4</v>
      </c>
    </row>
    <row r="65" spans="1:13" ht="12.75">
      <c r="A65">
        <v>709</v>
      </c>
      <c r="B65" s="10">
        <v>39598</v>
      </c>
      <c r="D65">
        <v>20.9</v>
      </c>
      <c r="E65">
        <f t="shared" si="0"/>
        <v>1.7000000000000028</v>
      </c>
      <c r="F65">
        <f t="shared" si="2"/>
        <v>1</v>
      </c>
      <c r="G65">
        <v>46.7</v>
      </c>
      <c r="H65">
        <v>1.9</v>
      </c>
      <c r="I65">
        <v>13.2</v>
      </c>
      <c r="J65">
        <v>1.9</v>
      </c>
      <c r="K65">
        <v>8.7</v>
      </c>
      <c r="L65">
        <v>40</v>
      </c>
      <c r="M65">
        <f t="shared" si="1"/>
        <v>2</v>
      </c>
    </row>
    <row r="66" spans="1:13" ht="12.75">
      <c r="A66">
        <v>709</v>
      </c>
      <c r="B66" s="10">
        <v>39599</v>
      </c>
      <c r="D66">
        <v>19.7</v>
      </c>
      <c r="E66">
        <f t="shared" si="0"/>
        <v>1.1999999999999993</v>
      </c>
      <c r="F66">
        <f t="shared" si="2"/>
        <v>1.1600000000000001</v>
      </c>
      <c r="G66">
        <v>46.7</v>
      </c>
      <c r="H66">
        <v>1.8</v>
      </c>
      <c r="I66">
        <v>13.6</v>
      </c>
      <c r="J66">
        <v>-0.5</v>
      </c>
      <c r="K66">
        <v>6.4</v>
      </c>
      <c r="L66">
        <v>37</v>
      </c>
      <c r="M66">
        <f t="shared" si="1"/>
        <v>3</v>
      </c>
    </row>
    <row r="67" spans="1:13" ht="12.75">
      <c r="A67">
        <v>709</v>
      </c>
      <c r="B67" s="10">
        <v>39600</v>
      </c>
      <c r="D67">
        <v>17.9</v>
      </c>
      <c r="E67">
        <f t="shared" si="0"/>
        <v>1.8000000000000007</v>
      </c>
      <c r="F67">
        <f t="shared" si="2"/>
        <v>1.36</v>
      </c>
      <c r="G67">
        <v>46.7</v>
      </c>
      <c r="H67">
        <v>2.8</v>
      </c>
      <c r="I67">
        <v>15.7</v>
      </c>
      <c r="J67">
        <v>-0.1</v>
      </c>
      <c r="K67">
        <v>8.5</v>
      </c>
      <c r="L67">
        <v>34</v>
      </c>
      <c r="M67">
        <f t="shared" si="1"/>
        <v>3</v>
      </c>
    </row>
    <row r="68" spans="1:13" ht="12.75">
      <c r="A68">
        <v>709</v>
      </c>
      <c r="B68" s="10">
        <v>39601</v>
      </c>
      <c r="D68">
        <v>16.1</v>
      </c>
      <c r="E68">
        <f t="shared" si="0"/>
        <v>1.7999999999999972</v>
      </c>
      <c r="F68">
        <f t="shared" si="2"/>
        <v>1.5199999999999996</v>
      </c>
      <c r="G68">
        <v>46.7</v>
      </c>
      <c r="H68">
        <v>9</v>
      </c>
      <c r="I68">
        <v>19.1</v>
      </c>
      <c r="J68">
        <v>2</v>
      </c>
      <c r="K68">
        <v>11.4</v>
      </c>
      <c r="L68">
        <v>31</v>
      </c>
      <c r="M68">
        <f t="shared" si="1"/>
        <v>3</v>
      </c>
    </row>
    <row r="69" spans="1:13" ht="12.75">
      <c r="A69">
        <v>709</v>
      </c>
      <c r="B69" s="10">
        <v>39602</v>
      </c>
      <c r="D69">
        <v>14.1</v>
      </c>
      <c r="E69">
        <f t="shared" si="0"/>
        <v>2.0000000000000018</v>
      </c>
      <c r="F69">
        <f t="shared" si="2"/>
        <v>1.7000000000000004</v>
      </c>
      <c r="G69">
        <v>46.7</v>
      </c>
      <c r="H69">
        <v>4.9</v>
      </c>
      <c r="I69">
        <v>18.5</v>
      </c>
      <c r="J69">
        <v>4.8</v>
      </c>
      <c r="K69">
        <v>11.5</v>
      </c>
      <c r="L69">
        <v>28</v>
      </c>
      <c r="M69">
        <f t="shared" si="1"/>
        <v>3</v>
      </c>
    </row>
    <row r="70" spans="1:13" ht="12.75">
      <c r="A70">
        <v>709</v>
      </c>
      <c r="B70" s="10">
        <v>39603</v>
      </c>
      <c r="D70">
        <v>12.8</v>
      </c>
      <c r="E70">
        <f t="shared" si="0"/>
        <v>1.299999999999999</v>
      </c>
      <c r="F70">
        <f t="shared" si="2"/>
        <v>1.6199999999999997</v>
      </c>
      <c r="G70">
        <v>46.8</v>
      </c>
      <c r="H70">
        <v>3.2</v>
      </c>
      <c r="I70">
        <v>14.5</v>
      </c>
      <c r="J70">
        <v>3.2</v>
      </c>
      <c r="K70">
        <v>7.4</v>
      </c>
      <c r="L70">
        <v>25</v>
      </c>
      <c r="M70">
        <f t="shared" si="1"/>
        <v>3</v>
      </c>
    </row>
    <row r="71" spans="1:13" ht="12.75">
      <c r="A71">
        <v>709</v>
      </c>
      <c r="B71" s="10">
        <v>39604</v>
      </c>
      <c r="D71">
        <v>12.4</v>
      </c>
      <c r="E71">
        <f t="shared" si="0"/>
        <v>0.40000000000000036</v>
      </c>
      <c r="F71">
        <f t="shared" si="2"/>
        <v>1.4599999999999997</v>
      </c>
      <c r="G71">
        <v>47</v>
      </c>
      <c r="H71">
        <v>2</v>
      </c>
      <c r="I71">
        <v>8.8</v>
      </c>
      <c r="J71">
        <v>0.7</v>
      </c>
      <c r="K71">
        <v>3.8</v>
      </c>
      <c r="L71">
        <v>23</v>
      </c>
      <c r="M71">
        <f t="shared" si="1"/>
        <v>2</v>
      </c>
    </row>
    <row r="72" spans="1:13" ht="12.75">
      <c r="A72">
        <v>709</v>
      </c>
      <c r="B72" s="10">
        <v>39605</v>
      </c>
      <c r="D72">
        <v>12.8</v>
      </c>
      <c r="E72">
        <f t="shared" si="0"/>
        <v>-0.40000000000000036</v>
      </c>
      <c r="F72">
        <f t="shared" si="2"/>
        <v>1.0199999999999996</v>
      </c>
      <c r="G72">
        <v>48.2</v>
      </c>
      <c r="H72">
        <v>2.2</v>
      </c>
      <c r="I72">
        <v>5.5</v>
      </c>
      <c r="J72">
        <v>1.4</v>
      </c>
      <c r="K72">
        <v>2.8</v>
      </c>
      <c r="L72">
        <v>26</v>
      </c>
      <c r="M72">
        <f t="shared" si="1"/>
        <v>-3</v>
      </c>
    </row>
    <row r="73" spans="1:13" ht="12.75">
      <c r="A73">
        <v>709</v>
      </c>
      <c r="B73" s="10">
        <v>39606</v>
      </c>
      <c r="D73">
        <v>12</v>
      </c>
      <c r="E73">
        <f t="shared" si="0"/>
        <v>0.8000000000000007</v>
      </c>
      <c r="F73">
        <f t="shared" si="2"/>
        <v>0.8200000000000003</v>
      </c>
      <c r="G73">
        <v>48.4</v>
      </c>
      <c r="H73">
        <v>2.5</v>
      </c>
      <c r="I73">
        <v>11.6</v>
      </c>
      <c r="J73">
        <v>1.5</v>
      </c>
      <c r="K73">
        <v>5.7</v>
      </c>
      <c r="L73">
        <v>23</v>
      </c>
      <c r="M73">
        <f t="shared" si="1"/>
        <v>3</v>
      </c>
    </row>
    <row r="74" spans="1:13" ht="12.75">
      <c r="A74">
        <v>709</v>
      </c>
      <c r="B74" s="10">
        <v>39607</v>
      </c>
      <c r="D74">
        <v>10.9</v>
      </c>
      <c r="E74">
        <f t="shared" si="0"/>
        <v>1.0999999999999996</v>
      </c>
      <c r="F74">
        <f t="shared" si="2"/>
        <v>0.6399999999999999</v>
      </c>
      <c r="G74">
        <v>48.5</v>
      </c>
      <c r="H74">
        <v>1.1</v>
      </c>
      <c r="I74">
        <v>9.1</v>
      </c>
      <c r="J74">
        <v>0.6</v>
      </c>
      <c r="K74">
        <v>3.4</v>
      </c>
      <c r="L74">
        <v>21</v>
      </c>
      <c r="M74">
        <f t="shared" si="1"/>
        <v>2</v>
      </c>
    </row>
    <row r="75" spans="1:13" ht="12.75">
      <c r="A75">
        <v>709</v>
      </c>
      <c r="B75" s="10">
        <v>39608</v>
      </c>
      <c r="D75">
        <v>9.9</v>
      </c>
      <c r="E75">
        <f t="shared" si="0"/>
        <v>1</v>
      </c>
      <c r="F75">
        <f t="shared" si="2"/>
        <v>0.5800000000000001</v>
      </c>
      <c r="G75">
        <v>48.5</v>
      </c>
      <c r="H75">
        <v>0.2</v>
      </c>
      <c r="I75">
        <v>8.9</v>
      </c>
      <c r="J75">
        <v>0</v>
      </c>
      <c r="K75">
        <v>3.3</v>
      </c>
      <c r="L75">
        <v>20</v>
      </c>
      <c r="M75">
        <f t="shared" si="1"/>
        <v>1</v>
      </c>
    </row>
    <row r="76" spans="1:13" ht="12.75">
      <c r="A76">
        <v>709</v>
      </c>
      <c r="B76" s="10">
        <v>39609</v>
      </c>
      <c r="D76">
        <v>8.3</v>
      </c>
      <c r="E76">
        <f t="shared" si="0"/>
        <v>1.5999999999999996</v>
      </c>
      <c r="F76">
        <f t="shared" si="2"/>
        <v>0.82</v>
      </c>
      <c r="G76">
        <v>48.5</v>
      </c>
      <c r="H76">
        <v>6.9</v>
      </c>
      <c r="I76">
        <v>12.5</v>
      </c>
      <c r="J76">
        <v>-1.3</v>
      </c>
      <c r="K76">
        <v>5.7</v>
      </c>
      <c r="L76">
        <v>16</v>
      </c>
      <c r="M76">
        <f t="shared" si="1"/>
        <v>4</v>
      </c>
    </row>
    <row r="77" spans="1:13" ht="12.75">
      <c r="A77">
        <v>709</v>
      </c>
      <c r="B77" s="10">
        <v>39610</v>
      </c>
      <c r="D77">
        <v>5.9</v>
      </c>
      <c r="E77">
        <f t="shared" si="0"/>
        <v>2.4000000000000004</v>
      </c>
      <c r="F77">
        <f t="shared" si="2"/>
        <v>1.3800000000000001</v>
      </c>
      <c r="G77">
        <v>48.5</v>
      </c>
      <c r="H77">
        <v>0.1</v>
      </c>
      <c r="I77">
        <v>18</v>
      </c>
      <c r="J77">
        <v>0</v>
      </c>
      <c r="K77">
        <v>10.8</v>
      </c>
      <c r="L77">
        <v>13</v>
      </c>
      <c r="M77">
        <f t="shared" si="1"/>
        <v>3</v>
      </c>
    </row>
    <row r="78" spans="1:13" ht="12.75">
      <c r="A78">
        <v>709</v>
      </c>
      <c r="B78" s="10">
        <v>39611</v>
      </c>
      <c r="D78">
        <v>5.9</v>
      </c>
      <c r="E78">
        <f t="shared" si="0"/>
        <v>0</v>
      </c>
      <c r="F78">
        <f t="shared" si="2"/>
        <v>1.22</v>
      </c>
      <c r="G78">
        <v>48.5</v>
      </c>
      <c r="H78">
        <v>0</v>
      </c>
      <c r="I78">
        <v>6</v>
      </c>
      <c r="J78">
        <v>-3.3</v>
      </c>
      <c r="K78">
        <v>0.5</v>
      </c>
      <c r="L78">
        <v>12</v>
      </c>
      <c r="M78">
        <f t="shared" si="1"/>
        <v>1</v>
      </c>
    </row>
    <row r="79" spans="1:13" ht="12.75">
      <c r="A79">
        <v>709</v>
      </c>
      <c r="B79" s="10">
        <v>39612</v>
      </c>
      <c r="D79">
        <v>4.5</v>
      </c>
      <c r="E79">
        <f t="shared" si="0"/>
        <v>1.4000000000000004</v>
      </c>
      <c r="F79">
        <f t="shared" si="2"/>
        <v>1.28</v>
      </c>
      <c r="G79">
        <v>48.5</v>
      </c>
      <c r="H79">
        <v>1</v>
      </c>
      <c r="I79">
        <v>30.7</v>
      </c>
      <c r="J79">
        <v>-1.9</v>
      </c>
      <c r="K79">
        <v>3.7</v>
      </c>
      <c r="L79">
        <v>8</v>
      </c>
      <c r="M79">
        <f t="shared" si="1"/>
        <v>4</v>
      </c>
    </row>
    <row r="80" spans="1:13" ht="12.75">
      <c r="A80">
        <v>709</v>
      </c>
      <c r="B80" s="10">
        <v>39613</v>
      </c>
      <c r="D80">
        <v>2.3</v>
      </c>
      <c r="E80">
        <f t="shared" si="0"/>
        <v>2.2</v>
      </c>
      <c r="F80">
        <f t="shared" si="2"/>
        <v>1.52</v>
      </c>
      <c r="G80">
        <v>48.5</v>
      </c>
      <c r="H80">
        <v>5.1</v>
      </c>
      <c r="I80">
        <v>13.2</v>
      </c>
      <c r="J80">
        <v>-0.5</v>
      </c>
      <c r="K80">
        <v>6.5</v>
      </c>
      <c r="L80">
        <v>5</v>
      </c>
      <c r="M80">
        <f t="shared" si="1"/>
        <v>3</v>
      </c>
    </row>
    <row r="81" spans="1:13" ht="12.75">
      <c r="A81">
        <v>709</v>
      </c>
      <c r="B81" s="10">
        <v>39614</v>
      </c>
      <c r="D81">
        <v>1.1</v>
      </c>
      <c r="E81">
        <f t="shared" si="0"/>
        <v>1.1999999999999997</v>
      </c>
      <c r="F81">
        <f t="shared" si="2"/>
        <v>1.4400000000000002</v>
      </c>
      <c r="G81">
        <v>48.5</v>
      </c>
      <c r="H81">
        <v>6.6</v>
      </c>
      <c r="I81">
        <v>17.8</v>
      </c>
      <c r="J81">
        <v>4.1</v>
      </c>
      <c r="K81">
        <v>11.1</v>
      </c>
      <c r="L81">
        <v>0</v>
      </c>
      <c r="M81">
        <f t="shared" si="1"/>
        <v>5</v>
      </c>
    </row>
    <row r="82" spans="1:13" ht="12.75">
      <c r="A82" s="9">
        <v>709</v>
      </c>
      <c r="B82" s="13">
        <v>39615</v>
      </c>
      <c r="C82" s="9"/>
      <c r="D82" s="9">
        <v>0</v>
      </c>
      <c r="E82" s="9">
        <f t="shared" si="0"/>
        <v>1.1</v>
      </c>
      <c r="F82" s="9">
        <f t="shared" si="2"/>
        <v>1.1800000000000002</v>
      </c>
      <c r="G82" s="9">
        <v>48.5</v>
      </c>
      <c r="H82" s="9">
        <v>6.3</v>
      </c>
      <c r="I82" s="9">
        <v>19.5</v>
      </c>
      <c r="J82" s="9">
        <v>3.6</v>
      </c>
      <c r="K82" s="9">
        <v>12.1</v>
      </c>
      <c r="L82" s="9">
        <v>-3</v>
      </c>
      <c r="M82" s="9"/>
    </row>
    <row r="83" spans="4:13" ht="12.75">
      <c r="D83" s="14" t="s">
        <v>30</v>
      </c>
      <c r="E83" s="15">
        <f>AVERAGE(E21:E82)</f>
        <v>0.6129032258064516</v>
      </c>
      <c r="F83" s="15">
        <f>AVERAGE(F21:F82)</f>
        <v>0.5993103448275862</v>
      </c>
      <c r="G83">
        <f>G82-G20</f>
        <v>8.5</v>
      </c>
      <c r="H83" t="s">
        <v>31</v>
      </c>
      <c r="J83" s="14" t="s">
        <v>32</v>
      </c>
      <c r="K83" s="16">
        <f>AVERAGE(K20:K82)</f>
        <v>4.122222222222222</v>
      </c>
      <c r="L83" s="14" t="s">
        <v>33</v>
      </c>
      <c r="M83" s="17">
        <f>AVERAGE(M21:M81)</f>
        <v>1.5245901639344261</v>
      </c>
    </row>
    <row r="84" spans="4:7" ht="12.75">
      <c r="D84" s="14" t="s">
        <v>34</v>
      </c>
      <c r="E84" s="18">
        <f>MAX(E21:E82)</f>
        <v>2.4000000000000004</v>
      </c>
      <c r="F84" s="18">
        <f>MAX(F21:F82)</f>
        <v>1.7000000000000004</v>
      </c>
      <c r="G84" s="18"/>
    </row>
    <row r="85" spans="4:7" ht="12.75">
      <c r="D85" s="14" t="s">
        <v>35</v>
      </c>
      <c r="E85" s="16">
        <f>COUNT(E21:E82)</f>
        <v>62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0" activePane="bottomLeft" state="frozen"/>
      <selection pane="topLeft" activeCell="A1" sqref="A1"/>
      <selection pane="bottomLeft" activeCell="D6" sqref="D6:F56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36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39173</v>
      </c>
      <c r="D6">
        <v>21.4</v>
      </c>
      <c r="G6">
        <v>26.7</v>
      </c>
      <c r="H6">
        <v>-1.9</v>
      </c>
      <c r="I6">
        <v>15.1</v>
      </c>
      <c r="J6">
        <v>-14.8</v>
      </c>
      <c r="K6">
        <v>-2.4</v>
      </c>
      <c r="L6">
        <v>179</v>
      </c>
    </row>
    <row r="7" spans="1:12" ht="12.75">
      <c r="A7">
        <v>709</v>
      </c>
      <c r="B7" s="10">
        <v>39174</v>
      </c>
      <c r="D7">
        <v>21.7</v>
      </c>
      <c r="G7">
        <v>26.9</v>
      </c>
      <c r="H7">
        <v>0.6</v>
      </c>
      <c r="I7">
        <v>26.1</v>
      </c>
      <c r="J7">
        <v>-2.4</v>
      </c>
      <c r="K7">
        <v>1.5</v>
      </c>
      <c r="L7">
        <v>41</v>
      </c>
    </row>
    <row r="8" spans="1:12" ht="12.75">
      <c r="A8">
        <v>709</v>
      </c>
      <c r="B8" s="10">
        <v>39175</v>
      </c>
      <c r="D8">
        <v>21.6</v>
      </c>
      <c r="G8">
        <v>26.9</v>
      </c>
      <c r="H8">
        <v>-1.2</v>
      </c>
      <c r="I8">
        <v>18</v>
      </c>
      <c r="J8">
        <v>-4.7</v>
      </c>
      <c r="K8">
        <v>2.8</v>
      </c>
      <c r="L8">
        <v>46</v>
      </c>
    </row>
    <row r="9" spans="1:12" ht="12.75">
      <c r="A9">
        <v>709</v>
      </c>
      <c r="B9" s="10">
        <v>39176</v>
      </c>
      <c r="D9">
        <v>21.6</v>
      </c>
      <c r="G9">
        <v>26.9</v>
      </c>
      <c r="H9">
        <v>0.6</v>
      </c>
      <c r="I9">
        <v>29.6</v>
      </c>
      <c r="J9">
        <v>-10.8</v>
      </c>
      <c r="K9">
        <v>1.9</v>
      </c>
      <c r="L9">
        <v>42</v>
      </c>
    </row>
    <row r="10" spans="1:12" ht="12.75">
      <c r="A10">
        <v>709</v>
      </c>
      <c r="B10" s="10">
        <v>39177</v>
      </c>
      <c r="D10">
        <v>21.6</v>
      </c>
      <c r="G10">
        <v>27.1</v>
      </c>
      <c r="H10">
        <v>0.5</v>
      </c>
      <c r="I10">
        <v>28.4</v>
      </c>
      <c r="J10">
        <v>-8.3</v>
      </c>
      <c r="K10">
        <v>4.2</v>
      </c>
      <c r="L10">
        <v>47</v>
      </c>
    </row>
    <row r="11" spans="1:12" ht="12.75">
      <c r="A11">
        <v>709</v>
      </c>
      <c r="B11" s="10">
        <v>39178</v>
      </c>
      <c r="D11">
        <v>21.5</v>
      </c>
      <c r="G11">
        <v>27.2</v>
      </c>
      <c r="H11">
        <v>1.9</v>
      </c>
      <c r="I11">
        <v>6.9</v>
      </c>
      <c r="J11">
        <v>-8.4</v>
      </c>
      <c r="K11">
        <v>2.3</v>
      </c>
      <c r="L11">
        <v>46</v>
      </c>
    </row>
    <row r="12" spans="1:12" ht="12.75">
      <c r="A12">
        <v>709</v>
      </c>
      <c r="B12" s="10">
        <v>39179</v>
      </c>
      <c r="D12">
        <v>21.3</v>
      </c>
      <c r="G12">
        <v>27.2</v>
      </c>
      <c r="H12">
        <v>-0.5</v>
      </c>
      <c r="I12">
        <v>30.3</v>
      </c>
      <c r="J12">
        <v>-8.7</v>
      </c>
      <c r="K12">
        <v>2.5</v>
      </c>
      <c r="L12">
        <v>34</v>
      </c>
    </row>
    <row r="13" spans="1:12" ht="12.75">
      <c r="A13">
        <v>709</v>
      </c>
      <c r="B13" s="10">
        <v>39180</v>
      </c>
      <c r="D13">
        <v>21.2</v>
      </c>
      <c r="G13">
        <v>27.3</v>
      </c>
      <c r="H13">
        <v>-0.6</v>
      </c>
      <c r="I13">
        <v>29.7</v>
      </c>
      <c r="J13">
        <v>-10.2</v>
      </c>
      <c r="K13">
        <v>0.6</v>
      </c>
      <c r="L13">
        <v>32</v>
      </c>
    </row>
    <row r="14" spans="1:12" ht="12.75">
      <c r="A14">
        <v>709</v>
      </c>
      <c r="B14" s="10">
        <v>39181</v>
      </c>
      <c r="D14">
        <v>21.8</v>
      </c>
      <c r="G14">
        <v>27.9</v>
      </c>
      <c r="H14">
        <v>1.1</v>
      </c>
      <c r="I14">
        <v>31.2</v>
      </c>
      <c r="J14">
        <v>-7.3</v>
      </c>
      <c r="K14">
        <v>0.7</v>
      </c>
      <c r="L14">
        <v>171</v>
      </c>
    </row>
    <row r="15" spans="1:12" ht="12.75">
      <c r="A15">
        <v>709</v>
      </c>
      <c r="B15" s="10">
        <v>39182</v>
      </c>
      <c r="D15">
        <v>21.9</v>
      </c>
      <c r="G15">
        <v>28.1</v>
      </c>
      <c r="H15">
        <v>-1.3</v>
      </c>
      <c r="I15">
        <v>33.1</v>
      </c>
      <c r="J15">
        <v>-12.1</v>
      </c>
      <c r="K15">
        <v>1.6</v>
      </c>
      <c r="L15">
        <v>37</v>
      </c>
    </row>
    <row r="16" spans="1:12" ht="12.75">
      <c r="A16">
        <v>709</v>
      </c>
      <c r="B16" s="10">
        <v>39183</v>
      </c>
      <c r="D16">
        <v>22.4</v>
      </c>
      <c r="G16">
        <v>28.6</v>
      </c>
      <c r="H16">
        <v>-9.2</v>
      </c>
      <c r="I16">
        <v>14.3</v>
      </c>
      <c r="J16">
        <v>-15.3</v>
      </c>
      <c r="K16">
        <v>-6.6</v>
      </c>
      <c r="L16">
        <v>44</v>
      </c>
    </row>
    <row r="17" spans="1:12" ht="12.75">
      <c r="A17">
        <v>709</v>
      </c>
      <c r="B17" s="10">
        <v>39184</v>
      </c>
      <c r="D17">
        <v>22.5</v>
      </c>
      <c r="G17">
        <v>28.7</v>
      </c>
      <c r="H17">
        <v>-10.3</v>
      </c>
      <c r="I17">
        <v>18.2</v>
      </c>
      <c r="J17">
        <v>-18.1</v>
      </c>
      <c r="K17">
        <v>-7.7</v>
      </c>
      <c r="L17">
        <v>47</v>
      </c>
    </row>
    <row r="18" spans="1:12" ht="12.75">
      <c r="A18">
        <v>709</v>
      </c>
      <c r="B18" s="10">
        <v>39185</v>
      </c>
      <c r="D18">
        <v>22.5</v>
      </c>
      <c r="G18">
        <v>28.7</v>
      </c>
      <c r="H18">
        <v>-6.7</v>
      </c>
      <c r="I18">
        <v>30.4</v>
      </c>
      <c r="J18">
        <v>-11.9</v>
      </c>
      <c r="K18">
        <v>-4.3</v>
      </c>
      <c r="L18">
        <v>41</v>
      </c>
    </row>
    <row r="19" spans="1:12" ht="12.75">
      <c r="A19" s="11">
        <v>709</v>
      </c>
      <c r="B19" s="12">
        <v>39186</v>
      </c>
      <c r="C19" s="11"/>
      <c r="D19" s="11">
        <v>22.7</v>
      </c>
      <c r="E19" s="11"/>
      <c r="F19" s="11"/>
      <c r="G19" s="11">
        <v>28.7</v>
      </c>
      <c r="H19" s="11">
        <v>-9.1</v>
      </c>
      <c r="I19" s="11">
        <v>27.3</v>
      </c>
      <c r="J19" s="11">
        <v>-9.1</v>
      </c>
      <c r="K19" s="11">
        <v>-2.6</v>
      </c>
      <c r="L19" s="11">
        <v>50</v>
      </c>
    </row>
    <row r="20" spans="1:12" ht="12.75">
      <c r="A20">
        <v>709</v>
      </c>
      <c r="B20" s="10">
        <v>39187</v>
      </c>
      <c r="D20">
        <v>22.5</v>
      </c>
      <c r="E20">
        <f>D19-D20</f>
        <v>0.1999999999999993</v>
      </c>
      <c r="G20">
        <v>28.7</v>
      </c>
      <c r="H20">
        <v>-0.9</v>
      </c>
      <c r="I20">
        <v>25.5</v>
      </c>
      <c r="J20">
        <v>-9.9</v>
      </c>
      <c r="K20">
        <v>0.5</v>
      </c>
      <c r="L20">
        <v>45</v>
      </c>
    </row>
    <row r="21" spans="1:12" ht="12.75">
      <c r="A21">
        <v>709</v>
      </c>
      <c r="B21" s="10">
        <v>39188</v>
      </c>
      <c r="D21">
        <v>22.3</v>
      </c>
      <c r="E21">
        <f aca="true" t="shared" si="0" ref="E21:E56">D20-D21</f>
        <v>0.1999999999999993</v>
      </c>
      <c r="G21">
        <v>28.7</v>
      </c>
      <c r="H21">
        <v>3.7</v>
      </c>
      <c r="I21">
        <v>27.1</v>
      </c>
      <c r="J21">
        <v>-4.8</v>
      </c>
      <c r="K21">
        <v>6</v>
      </c>
      <c r="L21">
        <v>39</v>
      </c>
    </row>
    <row r="22" spans="1:12" ht="12.75">
      <c r="A22">
        <v>709</v>
      </c>
      <c r="B22" s="10">
        <v>39189</v>
      </c>
      <c r="D22">
        <v>21.8</v>
      </c>
      <c r="E22">
        <f t="shared" si="0"/>
        <v>0.5</v>
      </c>
      <c r="G22">
        <v>28.7</v>
      </c>
      <c r="H22">
        <v>0.2</v>
      </c>
      <c r="I22">
        <v>28.5</v>
      </c>
      <c r="J22">
        <v>-8.2</v>
      </c>
      <c r="K22">
        <v>3.3</v>
      </c>
      <c r="L22">
        <v>41</v>
      </c>
    </row>
    <row r="23" spans="1:12" ht="12.75">
      <c r="A23">
        <v>709</v>
      </c>
      <c r="B23" s="10">
        <v>39190</v>
      </c>
      <c r="D23">
        <v>21.5</v>
      </c>
      <c r="E23">
        <f t="shared" si="0"/>
        <v>0.3000000000000007</v>
      </c>
      <c r="G23">
        <v>28.7</v>
      </c>
      <c r="H23">
        <v>1.7</v>
      </c>
      <c r="I23">
        <v>-99.9</v>
      </c>
      <c r="J23">
        <v>-10.2</v>
      </c>
      <c r="K23">
        <v>2</v>
      </c>
      <c r="L23">
        <v>42</v>
      </c>
    </row>
    <row r="24" spans="1:12" ht="12.75">
      <c r="A24">
        <v>709</v>
      </c>
      <c r="B24" s="10">
        <v>39191</v>
      </c>
      <c r="D24">
        <v>21.2</v>
      </c>
      <c r="E24">
        <f t="shared" si="0"/>
        <v>0.3000000000000007</v>
      </c>
      <c r="F24">
        <f aca="true" t="shared" si="1" ref="F24:F56">AVERAGE(E20:E24)</f>
        <v>0.3</v>
      </c>
      <c r="G24">
        <v>29</v>
      </c>
      <c r="H24">
        <v>-4.9</v>
      </c>
      <c r="I24">
        <v>-99.9</v>
      </c>
      <c r="J24">
        <v>-7.3</v>
      </c>
      <c r="K24">
        <v>4.6</v>
      </c>
      <c r="L24">
        <v>36</v>
      </c>
    </row>
    <row r="25" spans="1:12" ht="12.75">
      <c r="A25">
        <v>709</v>
      </c>
      <c r="B25" s="10">
        <v>39192</v>
      </c>
      <c r="D25">
        <v>21.4</v>
      </c>
      <c r="E25">
        <f t="shared" si="0"/>
        <v>-0.1999999999999993</v>
      </c>
      <c r="F25">
        <f t="shared" si="1"/>
        <v>0.22000000000000028</v>
      </c>
      <c r="G25">
        <v>29.1</v>
      </c>
      <c r="H25">
        <v>0.7</v>
      </c>
      <c r="I25">
        <v>17.6</v>
      </c>
      <c r="J25">
        <v>-15.5</v>
      </c>
      <c r="K25">
        <v>-2.1</v>
      </c>
      <c r="L25">
        <v>-120</v>
      </c>
    </row>
    <row r="26" spans="1:12" ht="12.75">
      <c r="A26">
        <v>709</v>
      </c>
      <c r="B26" s="10">
        <v>39193</v>
      </c>
      <c r="D26">
        <v>20.6</v>
      </c>
      <c r="E26">
        <f t="shared" si="0"/>
        <v>0.7999999999999972</v>
      </c>
      <c r="F26">
        <f t="shared" si="1"/>
        <v>0.33999999999999986</v>
      </c>
      <c r="G26">
        <v>29.1</v>
      </c>
      <c r="H26">
        <v>-0.8</v>
      </c>
      <c r="I26">
        <v>11.9</v>
      </c>
      <c r="J26">
        <v>-6.2</v>
      </c>
      <c r="K26">
        <v>5.1</v>
      </c>
      <c r="L26">
        <v>42</v>
      </c>
    </row>
    <row r="27" spans="1:12" ht="12.75">
      <c r="A27">
        <v>709</v>
      </c>
      <c r="B27" s="10">
        <v>39194</v>
      </c>
      <c r="D27">
        <v>20.5</v>
      </c>
      <c r="E27">
        <f t="shared" si="0"/>
        <v>0.10000000000000142</v>
      </c>
      <c r="F27">
        <f t="shared" si="1"/>
        <v>0.2600000000000001</v>
      </c>
      <c r="G27">
        <v>29.3</v>
      </c>
      <c r="H27">
        <v>-1.2</v>
      </c>
      <c r="I27">
        <v>28.1</v>
      </c>
      <c r="J27">
        <v>-2.1</v>
      </c>
      <c r="K27">
        <v>0.3</v>
      </c>
      <c r="L27">
        <v>30</v>
      </c>
    </row>
    <row r="28" spans="1:12" ht="12.75">
      <c r="A28">
        <v>709</v>
      </c>
      <c r="B28" s="10">
        <v>39195</v>
      </c>
      <c r="D28">
        <v>20.4</v>
      </c>
      <c r="E28">
        <f t="shared" si="0"/>
        <v>0.10000000000000142</v>
      </c>
      <c r="F28">
        <f t="shared" si="1"/>
        <v>0.22000000000000028</v>
      </c>
      <c r="G28">
        <v>29.5</v>
      </c>
      <c r="H28">
        <v>0.4</v>
      </c>
      <c r="I28">
        <v>22.9</v>
      </c>
      <c r="J28">
        <v>-9</v>
      </c>
      <c r="K28">
        <v>1.7</v>
      </c>
      <c r="L28">
        <v>35</v>
      </c>
    </row>
    <row r="29" spans="1:12" ht="12.75">
      <c r="A29">
        <v>709</v>
      </c>
      <c r="B29" s="10">
        <v>39196</v>
      </c>
      <c r="D29">
        <v>20.7</v>
      </c>
      <c r="E29">
        <f t="shared" si="0"/>
        <v>-0.3000000000000007</v>
      </c>
      <c r="F29">
        <f t="shared" si="1"/>
        <v>0.1</v>
      </c>
      <c r="G29">
        <v>30</v>
      </c>
      <c r="H29">
        <v>-1.4</v>
      </c>
      <c r="I29">
        <v>16.9</v>
      </c>
      <c r="J29">
        <v>-7.6</v>
      </c>
      <c r="K29">
        <v>1.2</v>
      </c>
      <c r="L29">
        <v>172</v>
      </c>
    </row>
    <row r="30" spans="1:12" ht="12.75">
      <c r="A30">
        <v>709</v>
      </c>
      <c r="B30" s="10">
        <v>39197</v>
      </c>
      <c r="D30">
        <v>20.7</v>
      </c>
      <c r="E30">
        <f t="shared" si="0"/>
        <v>0</v>
      </c>
      <c r="F30">
        <f t="shared" si="1"/>
        <v>0.13999999999999985</v>
      </c>
      <c r="G30">
        <v>30.1</v>
      </c>
      <c r="H30">
        <v>-3.4</v>
      </c>
      <c r="I30">
        <v>29.8</v>
      </c>
      <c r="J30">
        <v>-3.9</v>
      </c>
      <c r="K30">
        <v>-0.6</v>
      </c>
      <c r="L30">
        <v>37</v>
      </c>
    </row>
    <row r="31" spans="1:12" ht="12.75">
      <c r="A31">
        <v>709</v>
      </c>
      <c r="B31" s="10">
        <v>39198</v>
      </c>
      <c r="D31">
        <v>20.7</v>
      </c>
      <c r="E31">
        <f t="shared" si="0"/>
        <v>0</v>
      </c>
      <c r="F31">
        <f t="shared" si="1"/>
        <v>-0.019999999999999574</v>
      </c>
      <c r="G31">
        <v>30.1</v>
      </c>
      <c r="H31">
        <v>-0.4</v>
      </c>
      <c r="I31">
        <v>-99.9</v>
      </c>
      <c r="J31">
        <v>-12</v>
      </c>
      <c r="K31">
        <v>0.9</v>
      </c>
      <c r="L31">
        <v>44</v>
      </c>
    </row>
    <row r="32" spans="1:12" ht="12.75">
      <c r="A32">
        <v>709</v>
      </c>
      <c r="B32" s="10">
        <v>39199</v>
      </c>
      <c r="D32">
        <v>20.6</v>
      </c>
      <c r="E32">
        <f t="shared" si="0"/>
        <v>0.09999999999999787</v>
      </c>
      <c r="F32">
        <f t="shared" si="1"/>
        <v>-0.020000000000000285</v>
      </c>
      <c r="G32">
        <v>30.1</v>
      </c>
      <c r="H32">
        <v>-0.1</v>
      </c>
      <c r="I32">
        <v>21</v>
      </c>
      <c r="J32">
        <v>-6.7</v>
      </c>
      <c r="K32">
        <v>3</v>
      </c>
      <c r="L32">
        <v>33</v>
      </c>
    </row>
    <row r="33" spans="1:12" ht="12.75">
      <c r="A33">
        <v>709</v>
      </c>
      <c r="B33" s="10">
        <v>39200</v>
      </c>
      <c r="D33">
        <v>19.9</v>
      </c>
      <c r="E33">
        <f t="shared" si="0"/>
        <v>0.7000000000000028</v>
      </c>
      <c r="F33">
        <f t="shared" si="1"/>
        <v>0.1</v>
      </c>
      <c r="G33">
        <v>30.1</v>
      </c>
      <c r="H33">
        <v>1.7</v>
      </c>
      <c r="I33">
        <v>36.2</v>
      </c>
      <c r="J33">
        <v>-1</v>
      </c>
      <c r="K33">
        <v>4.5</v>
      </c>
      <c r="L33">
        <v>34</v>
      </c>
    </row>
    <row r="34" spans="1:12" ht="12.75">
      <c r="A34">
        <v>709</v>
      </c>
      <c r="B34" s="10">
        <v>39201</v>
      </c>
      <c r="D34">
        <v>18.6</v>
      </c>
      <c r="E34">
        <f t="shared" si="0"/>
        <v>1.2999999999999972</v>
      </c>
      <c r="F34">
        <f t="shared" si="1"/>
        <v>0.4199999999999996</v>
      </c>
      <c r="G34">
        <v>30.1</v>
      </c>
      <c r="H34">
        <v>6.7</v>
      </c>
      <c r="I34">
        <v>17.4</v>
      </c>
      <c r="J34">
        <v>-5.3</v>
      </c>
      <c r="K34">
        <v>9</v>
      </c>
      <c r="L34">
        <v>38</v>
      </c>
    </row>
    <row r="35" spans="1:12" ht="12.75">
      <c r="A35">
        <v>709</v>
      </c>
      <c r="B35" s="10">
        <v>39202</v>
      </c>
      <c r="D35">
        <v>17.2</v>
      </c>
      <c r="E35">
        <f t="shared" si="0"/>
        <v>1.4000000000000021</v>
      </c>
      <c r="F35">
        <f t="shared" si="1"/>
        <v>0.7</v>
      </c>
      <c r="G35">
        <v>30.1</v>
      </c>
      <c r="H35">
        <v>4.9</v>
      </c>
      <c r="I35">
        <v>30.7</v>
      </c>
      <c r="J35">
        <v>-1.4</v>
      </c>
      <c r="K35">
        <v>10.7</v>
      </c>
      <c r="L35">
        <v>37</v>
      </c>
    </row>
    <row r="36" spans="1:12" ht="12.75">
      <c r="A36">
        <v>709</v>
      </c>
      <c r="B36" s="10">
        <v>39203</v>
      </c>
      <c r="D36">
        <v>16.1</v>
      </c>
      <c r="E36">
        <f t="shared" si="0"/>
        <v>1.0999999999999979</v>
      </c>
      <c r="F36">
        <f t="shared" si="1"/>
        <v>0.9199999999999996</v>
      </c>
      <c r="G36">
        <v>30.1</v>
      </c>
      <c r="H36">
        <v>5.1</v>
      </c>
      <c r="I36">
        <v>35.7</v>
      </c>
      <c r="J36">
        <v>3</v>
      </c>
      <c r="K36">
        <v>9.2</v>
      </c>
      <c r="L36">
        <v>29</v>
      </c>
    </row>
    <row r="37" spans="1:12" ht="12.75">
      <c r="A37">
        <v>709</v>
      </c>
      <c r="B37" s="10">
        <v>39204</v>
      </c>
      <c r="D37">
        <v>15.2</v>
      </c>
      <c r="E37">
        <f t="shared" si="0"/>
        <v>0.9000000000000021</v>
      </c>
      <c r="F37">
        <f t="shared" si="1"/>
        <v>1.0800000000000005</v>
      </c>
      <c r="G37">
        <v>30.1</v>
      </c>
      <c r="H37">
        <v>5.2</v>
      </c>
      <c r="I37">
        <v>-99.9</v>
      </c>
      <c r="J37">
        <v>-3</v>
      </c>
      <c r="K37">
        <v>9.1</v>
      </c>
      <c r="L37">
        <v>22</v>
      </c>
    </row>
    <row r="38" spans="1:12" ht="12.75">
      <c r="A38">
        <v>709</v>
      </c>
      <c r="B38" s="10">
        <v>39205</v>
      </c>
      <c r="D38">
        <v>14.6</v>
      </c>
      <c r="E38">
        <f t="shared" si="0"/>
        <v>0.5999999999999996</v>
      </c>
      <c r="F38">
        <f t="shared" si="1"/>
        <v>1.0599999999999998</v>
      </c>
      <c r="G38">
        <v>30.1</v>
      </c>
      <c r="H38">
        <v>7.1</v>
      </c>
      <c r="I38">
        <v>35.7</v>
      </c>
      <c r="J38">
        <v>-3.1</v>
      </c>
      <c r="K38">
        <v>7.5</v>
      </c>
      <c r="L38">
        <v>31</v>
      </c>
    </row>
    <row r="39" spans="1:12" ht="12.75">
      <c r="A39">
        <v>709</v>
      </c>
      <c r="B39" s="10">
        <v>39206</v>
      </c>
      <c r="D39">
        <v>13.8</v>
      </c>
      <c r="E39">
        <f t="shared" si="0"/>
        <v>0.7999999999999989</v>
      </c>
      <c r="F39">
        <f t="shared" si="1"/>
        <v>0.9600000000000002</v>
      </c>
      <c r="G39">
        <v>30.4</v>
      </c>
      <c r="H39">
        <v>-2.9</v>
      </c>
      <c r="I39">
        <v>34.9</v>
      </c>
      <c r="J39">
        <v>-10.2</v>
      </c>
      <c r="K39">
        <v>3.9</v>
      </c>
      <c r="L39">
        <v>31</v>
      </c>
    </row>
    <row r="40" spans="1:12" ht="12.75">
      <c r="A40">
        <v>709</v>
      </c>
      <c r="B40" s="10">
        <v>39207</v>
      </c>
      <c r="D40">
        <v>14</v>
      </c>
      <c r="E40">
        <f t="shared" si="0"/>
        <v>-0.1999999999999993</v>
      </c>
      <c r="F40">
        <f t="shared" si="1"/>
        <v>0.6399999999999999</v>
      </c>
      <c r="G40">
        <v>30.7</v>
      </c>
      <c r="H40">
        <v>-0.6</v>
      </c>
      <c r="I40">
        <v>5.9</v>
      </c>
      <c r="J40">
        <v>-12.6</v>
      </c>
      <c r="K40">
        <v>0</v>
      </c>
      <c r="L40">
        <v>33</v>
      </c>
    </row>
    <row r="41" spans="1:12" ht="12.75">
      <c r="A41">
        <v>709</v>
      </c>
      <c r="B41" s="10">
        <v>39208</v>
      </c>
      <c r="D41">
        <v>14.5</v>
      </c>
      <c r="E41">
        <f t="shared" si="0"/>
        <v>-0.5</v>
      </c>
      <c r="F41">
        <f t="shared" si="1"/>
        <v>0.3200000000000003</v>
      </c>
      <c r="G41">
        <v>31.3</v>
      </c>
      <c r="H41">
        <v>-3.6</v>
      </c>
      <c r="I41">
        <v>28.7</v>
      </c>
      <c r="J41">
        <v>-3.6</v>
      </c>
      <c r="K41">
        <v>-0.7</v>
      </c>
      <c r="L41">
        <v>36</v>
      </c>
    </row>
    <row r="42" spans="1:12" ht="12.75">
      <c r="A42">
        <v>709</v>
      </c>
      <c r="B42" s="10">
        <v>39209</v>
      </c>
      <c r="D42">
        <v>14.8</v>
      </c>
      <c r="E42">
        <f t="shared" si="0"/>
        <v>-0.3000000000000007</v>
      </c>
      <c r="F42">
        <f t="shared" si="1"/>
        <v>0.07999999999999971</v>
      </c>
      <c r="G42">
        <v>31.5</v>
      </c>
      <c r="H42">
        <v>-5.4</v>
      </c>
      <c r="I42">
        <v>2.5</v>
      </c>
      <c r="J42">
        <v>-12.2</v>
      </c>
      <c r="K42">
        <v>-1.9</v>
      </c>
      <c r="L42">
        <v>37</v>
      </c>
    </row>
    <row r="43" spans="1:12" ht="12.75">
      <c r="A43">
        <v>709</v>
      </c>
      <c r="B43" s="10">
        <v>39210</v>
      </c>
      <c r="D43">
        <v>14.9</v>
      </c>
      <c r="E43">
        <f t="shared" si="0"/>
        <v>-0.09999999999999964</v>
      </c>
      <c r="F43">
        <f t="shared" si="1"/>
        <v>-0.060000000000000143</v>
      </c>
      <c r="G43">
        <v>31.5</v>
      </c>
      <c r="H43">
        <v>-2.8</v>
      </c>
      <c r="I43">
        <v>5.7</v>
      </c>
      <c r="J43">
        <v>-12.4</v>
      </c>
      <c r="K43">
        <v>-0.2</v>
      </c>
      <c r="L43">
        <v>35</v>
      </c>
    </row>
    <row r="44" spans="1:12" ht="12.75">
      <c r="A44">
        <v>709</v>
      </c>
      <c r="B44" s="10">
        <v>39211</v>
      </c>
      <c r="D44">
        <v>14.4</v>
      </c>
      <c r="E44">
        <f t="shared" si="0"/>
        <v>0.5</v>
      </c>
      <c r="F44">
        <f t="shared" si="1"/>
        <v>-0.11999999999999993</v>
      </c>
      <c r="G44">
        <v>31.5</v>
      </c>
      <c r="H44">
        <v>1.6</v>
      </c>
      <c r="I44">
        <v>-99.9</v>
      </c>
      <c r="J44">
        <v>-7.5</v>
      </c>
      <c r="K44">
        <v>4</v>
      </c>
      <c r="L44">
        <v>28</v>
      </c>
    </row>
    <row r="45" spans="1:12" ht="12.75">
      <c r="A45">
        <v>709</v>
      </c>
      <c r="B45" s="10">
        <v>39212</v>
      </c>
      <c r="D45">
        <v>13.6</v>
      </c>
      <c r="E45">
        <f t="shared" si="0"/>
        <v>0.8000000000000007</v>
      </c>
      <c r="F45">
        <f t="shared" si="1"/>
        <v>0.08000000000000007</v>
      </c>
      <c r="G45">
        <v>31.5</v>
      </c>
      <c r="H45">
        <v>3.9</v>
      </c>
      <c r="I45">
        <v>26.5</v>
      </c>
      <c r="J45">
        <v>-6.6</v>
      </c>
      <c r="K45">
        <v>7.1</v>
      </c>
      <c r="L45">
        <v>25</v>
      </c>
    </row>
    <row r="46" spans="1:12" ht="12.75">
      <c r="A46">
        <v>709</v>
      </c>
      <c r="B46" s="10">
        <v>39213</v>
      </c>
      <c r="D46">
        <v>12.3</v>
      </c>
      <c r="E46">
        <f t="shared" si="0"/>
        <v>1.299999999999999</v>
      </c>
      <c r="F46">
        <f t="shared" si="1"/>
        <v>0.43999999999999984</v>
      </c>
      <c r="G46">
        <v>31.5</v>
      </c>
      <c r="H46">
        <v>4.5</v>
      </c>
      <c r="I46">
        <v>-99.9</v>
      </c>
      <c r="J46">
        <v>-5.9</v>
      </c>
      <c r="K46">
        <v>8.9</v>
      </c>
      <c r="L46">
        <v>27</v>
      </c>
    </row>
    <row r="47" spans="1:12" ht="12.75">
      <c r="A47">
        <v>709</v>
      </c>
      <c r="B47" s="10">
        <v>39214</v>
      </c>
      <c r="D47">
        <v>10.7</v>
      </c>
      <c r="E47">
        <f t="shared" si="0"/>
        <v>1.6000000000000014</v>
      </c>
      <c r="F47">
        <f t="shared" si="1"/>
        <v>0.8200000000000003</v>
      </c>
      <c r="G47">
        <v>31.5</v>
      </c>
      <c r="H47">
        <v>6.3</v>
      </c>
      <c r="I47">
        <v>18.9</v>
      </c>
      <c r="J47">
        <v>2.5</v>
      </c>
      <c r="K47">
        <v>11.2</v>
      </c>
      <c r="L47">
        <v>24</v>
      </c>
    </row>
    <row r="48" spans="1:12" ht="12.75">
      <c r="A48">
        <v>709</v>
      </c>
      <c r="B48" s="10">
        <v>39215</v>
      </c>
      <c r="D48">
        <v>9.5</v>
      </c>
      <c r="E48">
        <f t="shared" si="0"/>
        <v>1.1999999999999993</v>
      </c>
      <c r="F48">
        <f t="shared" si="1"/>
        <v>1.08</v>
      </c>
      <c r="G48">
        <v>31.5</v>
      </c>
      <c r="H48">
        <v>9.7</v>
      </c>
      <c r="I48">
        <v>-99.9</v>
      </c>
      <c r="J48">
        <v>-0.3</v>
      </c>
      <c r="K48">
        <v>11.4</v>
      </c>
      <c r="L48">
        <v>21</v>
      </c>
    </row>
    <row r="49" spans="1:12" ht="12.75">
      <c r="A49">
        <v>709</v>
      </c>
      <c r="B49" s="10">
        <v>39216</v>
      </c>
      <c r="D49">
        <v>8.4</v>
      </c>
      <c r="E49">
        <f t="shared" si="0"/>
        <v>1.0999999999999996</v>
      </c>
      <c r="F49">
        <f t="shared" si="1"/>
        <v>1.2</v>
      </c>
      <c r="G49">
        <v>31.5</v>
      </c>
      <c r="H49">
        <v>8.7</v>
      </c>
      <c r="I49">
        <v>-99.9</v>
      </c>
      <c r="J49">
        <v>-3.5</v>
      </c>
      <c r="K49">
        <v>10.8</v>
      </c>
      <c r="L49">
        <v>3</v>
      </c>
    </row>
    <row r="50" spans="1:12" ht="12.75">
      <c r="A50">
        <v>709</v>
      </c>
      <c r="B50" s="10">
        <v>39217</v>
      </c>
      <c r="D50">
        <v>7.2</v>
      </c>
      <c r="E50">
        <f t="shared" si="0"/>
        <v>1.2000000000000002</v>
      </c>
      <c r="F50">
        <f t="shared" si="1"/>
        <v>1.2799999999999998</v>
      </c>
      <c r="G50">
        <v>31.6</v>
      </c>
      <c r="H50">
        <v>2.3</v>
      </c>
      <c r="I50">
        <v>37.1</v>
      </c>
      <c r="J50">
        <v>-5.3</v>
      </c>
      <c r="K50">
        <v>8.1</v>
      </c>
      <c r="L50">
        <v>-115</v>
      </c>
    </row>
    <row r="51" spans="1:12" ht="12.75">
      <c r="A51">
        <v>709</v>
      </c>
      <c r="B51" s="10">
        <v>39218</v>
      </c>
      <c r="D51">
        <v>5.6</v>
      </c>
      <c r="E51">
        <f t="shared" si="0"/>
        <v>1.6000000000000005</v>
      </c>
      <c r="F51">
        <f t="shared" si="1"/>
        <v>1.3400000000000003</v>
      </c>
      <c r="G51">
        <v>31.6</v>
      </c>
      <c r="H51">
        <v>1.1</v>
      </c>
      <c r="I51">
        <v>31.7</v>
      </c>
      <c r="J51">
        <v>0.1</v>
      </c>
      <c r="K51">
        <v>6.6</v>
      </c>
      <c r="L51">
        <v>-114</v>
      </c>
    </row>
    <row r="52" spans="1:12" ht="12.75">
      <c r="A52">
        <v>709</v>
      </c>
      <c r="B52" s="10">
        <v>39219</v>
      </c>
      <c r="D52">
        <v>3.9</v>
      </c>
      <c r="E52">
        <f t="shared" si="0"/>
        <v>1.6999999999999997</v>
      </c>
      <c r="F52">
        <f t="shared" si="1"/>
        <v>1.3599999999999999</v>
      </c>
      <c r="G52">
        <v>31.6</v>
      </c>
      <c r="H52">
        <v>6.4</v>
      </c>
      <c r="I52">
        <v>38.9</v>
      </c>
      <c r="J52">
        <v>-8.1</v>
      </c>
      <c r="K52">
        <v>8.2</v>
      </c>
      <c r="L52">
        <v>-66</v>
      </c>
    </row>
    <row r="53" spans="1:12" ht="12.75">
      <c r="A53">
        <v>709</v>
      </c>
      <c r="B53" s="10">
        <v>39220</v>
      </c>
      <c r="D53">
        <v>2.2</v>
      </c>
      <c r="E53">
        <f t="shared" si="0"/>
        <v>1.6999999999999997</v>
      </c>
      <c r="F53">
        <f t="shared" si="1"/>
        <v>1.4599999999999997</v>
      </c>
      <c r="G53">
        <v>31.6</v>
      </c>
      <c r="H53">
        <v>2.4</v>
      </c>
      <c r="I53">
        <v>30.2</v>
      </c>
      <c r="J53">
        <v>-4.4</v>
      </c>
      <c r="K53">
        <v>8.3</v>
      </c>
      <c r="L53">
        <v>-111</v>
      </c>
    </row>
    <row r="54" spans="1:12" ht="12.75">
      <c r="A54">
        <v>709</v>
      </c>
      <c r="B54" s="10">
        <v>39221</v>
      </c>
      <c r="D54">
        <v>1.4</v>
      </c>
      <c r="E54">
        <f t="shared" si="0"/>
        <v>0.8000000000000003</v>
      </c>
      <c r="F54">
        <f t="shared" si="1"/>
        <v>1.4</v>
      </c>
      <c r="G54">
        <v>31.6</v>
      </c>
      <c r="H54">
        <v>4.2</v>
      </c>
      <c r="I54">
        <v>16.5</v>
      </c>
      <c r="J54">
        <v>-7.3</v>
      </c>
      <c r="K54">
        <v>8.1</v>
      </c>
      <c r="L54">
        <v>-120</v>
      </c>
    </row>
    <row r="55" spans="1:12" ht="12.75">
      <c r="A55">
        <v>709</v>
      </c>
      <c r="B55" s="10">
        <v>39222</v>
      </c>
      <c r="D55">
        <v>0.6</v>
      </c>
      <c r="E55">
        <f t="shared" si="0"/>
        <v>0.7999999999999999</v>
      </c>
      <c r="F55">
        <f t="shared" si="1"/>
        <v>1.32</v>
      </c>
      <c r="G55">
        <v>31.6</v>
      </c>
      <c r="H55">
        <v>5.7</v>
      </c>
      <c r="I55">
        <v>42.5</v>
      </c>
      <c r="J55">
        <v>-1.6</v>
      </c>
      <c r="K55">
        <v>9.3</v>
      </c>
      <c r="L55">
        <v>-113</v>
      </c>
    </row>
    <row r="56" spans="1:12" ht="12.75">
      <c r="A56" s="9">
        <v>709</v>
      </c>
      <c r="B56" s="13">
        <v>39223</v>
      </c>
      <c r="C56" s="9"/>
      <c r="D56" s="9">
        <v>0</v>
      </c>
      <c r="E56" s="9">
        <f t="shared" si="0"/>
        <v>0.6</v>
      </c>
      <c r="F56" s="9">
        <f t="shared" si="1"/>
        <v>1.1199999999999997</v>
      </c>
      <c r="G56" s="9">
        <v>31.6</v>
      </c>
      <c r="H56" s="9">
        <v>4.6</v>
      </c>
      <c r="I56" s="9">
        <v>28.3</v>
      </c>
      <c r="J56" s="9">
        <v>-3</v>
      </c>
      <c r="K56" s="9">
        <v>9.2</v>
      </c>
      <c r="L56" s="9">
        <v>-125</v>
      </c>
    </row>
    <row r="57" spans="4:13" ht="12.75">
      <c r="D57" s="14" t="s">
        <v>30</v>
      </c>
      <c r="E57" s="15">
        <f>AVERAGE(E20:E56)</f>
        <v>0.6135135135135136</v>
      </c>
      <c r="F57" s="15">
        <f>AVERAGE(F20:F56)</f>
        <v>0.6224242424242423</v>
      </c>
      <c r="G57">
        <f>G56-G19</f>
        <v>2.900000000000002</v>
      </c>
      <c r="H57" t="s">
        <v>31</v>
      </c>
      <c r="J57" s="14" t="s">
        <v>32</v>
      </c>
      <c r="K57" s="16">
        <f>AVERAGE(K19:K56)</f>
        <v>4.88421052631579</v>
      </c>
      <c r="L57" s="14" t="s">
        <v>33</v>
      </c>
      <c r="M57" s="17" t="e">
        <f>AVERAGE(M8:M55)</f>
        <v>#DIV/0!</v>
      </c>
    </row>
    <row r="58" spans="4:7" ht="12.75">
      <c r="D58" s="14" t="s">
        <v>34</v>
      </c>
      <c r="E58" s="18">
        <f>MAX(E20:E56)</f>
        <v>1.6999999999999997</v>
      </c>
      <c r="F58" s="18">
        <f>MAX(F20:F56)</f>
        <v>1.4599999999999997</v>
      </c>
      <c r="G58" s="18"/>
    </row>
    <row r="59" spans="4:7" ht="12.75">
      <c r="D59" s="14" t="s">
        <v>35</v>
      </c>
      <c r="E59" s="16">
        <f>COUNT(E20:E56)</f>
        <v>37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D6" sqref="D6:F64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38808</v>
      </c>
      <c r="D6">
        <v>35.5</v>
      </c>
      <c r="G6">
        <v>40</v>
      </c>
      <c r="H6">
        <v>-0.2</v>
      </c>
      <c r="I6">
        <v>11.7</v>
      </c>
      <c r="J6">
        <v>-12</v>
      </c>
      <c r="K6">
        <v>-1.7</v>
      </c>
      <c r="L6">
        <v>-99.9</v>
      </c>
    </row>
    <row r="7" spans="1:12" ht="12.75">
      <c r="A7">
        <v>709</v>
      </c>
      <c r="B7" s="10">
        <v>38809</v>
      </c>
      <c r="D7">
        <v>36.1</v>
      </c>
      <c r="G7">
        <v>40.6</v>
      </c>
      <c r="H7">
        <v>-7.3</v>
      </c>
      <c r="I7">
        <v>3.1</v>
      </c>
      <c r="J7">
        <v>-7.3</v>
      </c>
      <c r="K7">
        <v>-1.3</v>
      </c>
      <c r="L7">
        <v>-99.9</v>
      </c>
    </row>
    <row r="8" spans="1:12" ht="12.75">
      <c r="A8">
        <v>709</v>
      </c>
      <c r="B8" s="10">
        <v>38810</v>
      </c>
      <c r="D8">
        <v>36.2</v>
      </c>
      <c r="G8">
        <v>40.7</v>
      </c>
      <c r="H8">
        <v>-9.1</v>
      </c>
      <c r="I8">
        <v>5.3</v>
      </c>
      <c r="J8">
        <v>-11.7</v>
      </c>
      <c r="K8">
        <v>-5.3</v>
      </c>
      <c r="L8">
        <v>-99.9</v>
      </c>
    </row>
    <row r="9" spans="1:12" ht="12.75">
      <c r="A9">
        <v>709</v>
      </c>
      <c r="B9" s="10">
        <v>38811</v>
      </c>
      <c r="D9">
        <v>36.6</v>
      </c>
      <c r="G9">
        <v>41.1</v>
      </c>
      <c r="H9">
        <v>3</v>
      </c>
      <c r="I9">
        <v>14.4</v>
      </c>
      <c r="J9">
        <v>-9.8</v>
      </c>
      <c r="K9">
        <v>1.7</v>
      </c>
      <c r="L9">
        <v>-99.9</v>
      </c>
    </row>
    <row r="10" spans="1:12" ht="12.75">
      <c r="A10">
        <v>709</v>
      </c>
      <c r="B10" s="10">
        <v>38812</v>
      </c>
      <c r="D10">
        <v>36.6</v>
      </c>
      <c r="G10">
        <v>41.1</v>
      </c>
      <c r="H10">
        <v>4.2</v>
      </c>
      <c r="I10">
        <v>13.9</v>
      </c>
      <c r="J10">
        <v>0.6</v>
      </c>
      <c r="K10">
        <v>5.5</v>
      </c>
      <c r="L10">
        <v>-99.9</v>
      </c>
    </row>
    <row r="11" spans="1:12" ht="12.75">
      <c r="A11">
        <v>709</v>
      </c>
      <c r="B11" s="10">
        <v>38813</v>
      </c>
      <c r="D11">
        <v>36.7</v>
      </c>
      <c r="G11">
        <v>41.2</v>
      </c>
      <c r="H11">
        <v>-5.7</v>
      </c>
      <c r="I11">
        <v>15</v>
      </c>
      <c r="J11">
        <v>-6.4</v>
      </c>
      <c r="K11">
        <v>3.3</v>
      </c>
      <c r="L11">
        <v>-99.9</v>
      </c>
    </row>
    <row r="12" spans="1:12" ht="12.75">
      <c r="A12">
        <v>709</v>
      </c>
      <c r="B12" s="10">
        <v>38814</v>
      </c>
      <c r="D12">
        <v>37</v>
      </c>
      <c r="G12">
        <v>41.5</v>
      </c>
      <c r="H12">
        <v>-5</v>
      </c>
      <c r="I12">
        <v>4</v>
      </c>
      <c r="J12">
        <v>-6.6</v>
      </c>
      <c r="K12">
        <v>-4.3</v>
      </c>
      <c r="L12">
        <v>-99.9</v>
      </c>
    </row>
    <row r="13" spans="1:12" ht="12.75">
      <c r="A13">
        <v>709</v>
      </c>
      <c r="B13" s="10">
        <v>38815</v>
      </c>
      <c r="D13">
        <v>37.8</v>
      </c>
      <c r="G13">
        <v>42.3</v>
      </c>
      <c r="H13">
        <v>-1</v>
      </c>
      <c r="I13">
        <v>10.5</v>
      </c>
      <c r="J13">
        <v>-5</v>
      </c>
      <c r="K13">
        <v>-1.1</v>
      </c>
      <c r="L13">
        <v>-99.9</v>
      </c>
    </row>
    <row r="14" spans="1:12" ht="12.75">
      <c r="A14" s="11">
        <v>709</v>
      </c>
      <c r="B14" s="12">
        <v>38816</v>
      </c>
      <c r="C14" s="11"/>
      <c r="D14" s="11">
        <v>38</v>
      </c>
      <c r="E14" s="11"/>
      <c r="F14" s="11"/>
      <c r="G14" s="11">
        <v>42.5</v>
      </c>
      <c r="H14" s="11">
        <v>-0.4</v>
      </c>
      <c r="I14" s="11">
        <v>14.4</v>
      </c>
      <c r="J14" s="11">
        <v>-3.8</v>
      </c>
      <c r="K14" s="11">
        <v>3.1</v>
      </c>
      <c r="L14" s="11">
        <v>-99.9</v>
      </c>
    </row>
    <row r="15" spans="1:12" ht="12.75">
      <c r="A15">
        <v>709</v>
      </c>
      <c r="B15" s="10">
        <v>38817</v>
      </c>
      <c r="D15">
        <v>37.4</v>
      </c>
      <c r="E15">
        <f>D14-D15</f>
        <v>0.6000000000000014</v>
      </c>
      <c r="G15">
        <v>42.5</v>
      </c>
      <c r="H15">
        <v>5.1</v>
      </c>
      <c r="I15">
        <v>18.1</v>
      </c>
      <c r="J15">
        <v>-1.2</v>
      </c>
      <c r="K15">
        <v>6.1</v>
      </c>
      <c r="L15">
        <v>-99.9</v>
      </c>
    </row>
    <row r="16" spans="1:12" ht="12.75">
      <c r="A16">
        <v>709</v>
      </c>
      <c r="B16" s="10">
        <v>38818</v>
      </c>
      <c r="D16">
        <v>36.8</v>
      </c>
      <c r="E16">
        <f aca="true" t="shared" si="0" ref="E16:E64">D15-D16</f>
        <v>0.6000000000000014</v>
      </c>
      <c r="G16">
        <v>42.5</v>
      </c>
      <c r="H16">
        <v>2.4</v>
      </c>
      <c r="I16">
        <v>12.3</v>
      </c>
      <c r="J16">
        <v>1.9</v>
      </c>
      <c r="K16">
        <v>6</v>
      </c>
      <c r="L16">
        <v>-99.9</v>
      </c>
    </row>
    <row r="17" spans="1:12" ht="12.75">
      <c r="A17">
        <v>709</v>
      </c>
      <c r="B17" s="10">
        <v>38819</v>
      </c>
      <c r="D17">
        <v>36.6</v>
      </c>
      <c r="E17">
        <f t="shared" si="0"/>
        <v>0.19999999999999574</v>
      </c>
      <c r="G17">
        <v>42.5</v>
      </c>
      <c r="H17">
        <v>-2.2</v>
      </c>
      <c r="I17">
        <v>8.9</v>
      </c>
      <c r="J17">
        <v>-2.7</v>
      </c>
      <c r="K17">
        <v>1.2</v>
      </c>
      <c r="L17">
        <v>-99.9</v>
      </c>
    </row>
    <row r="18" spans="1:12" ht="12.75">
      <c r="A18">
        <v>709</v>
      </c>
      <c r="B18" s="10">
        <v>38820</v>
      </c>
      <c r="D18">
        <v>36.2</v>
      </c>
      <c r="E18">
        <f t="shared" si="0"/>
        <v>0.3999999999999986</v>
      </c>
      <c r="G18">
        <v>42.5</v>
      </c>
      <c r="H18">
        <v>2.2</v>
      </c>
      <c r="I18">
        <v>17.7</v>
      </c>
      <c r="J18">
        <v>-2.4</v>
      </c>
      <c r="K18">
        <v>5.5</v>
      </c>
      <c r="L18">
        <v>-99.9</v>
      </c>
    </row>
    <row r="19" spans="1:12" ht="12.75">
      <c r="A19">
        <v>709</v>
      </c>
      <c r="B19" s="10">
        <v>38821</v>
      </c>
      <c r="D19">
        <v>35.2</v>
      </c>
      <c r="E19">
        <f t="shared" si="0"/>
        <v>1</v>
      </c>
      <c r="F19">
        <f aca="true" t="shared" si="1" ref="F19:F64">AVERAGE(E15:E19)</f>
        <v>0.5599999999999994</v>
      </c>
      <c r="G19">
        <v>42.5</v>
      </c>
      <c r="H19">
        <v>2.9</v>
      </c>
      <c r="I19">
        <v>17.8</v>
      </c>
      <c r="J19">
        <v>0.6</v>
      </c>
      <c r="K19">
        <v>7.5</v>
      </c>
      <c r="L19">
        <v>-99.9</v>
      </c>
    </row>
    <row r="20" spans="1:12" ht="12.75">
      <c r="A20">
        <v>709</v>
      </c>
      <c r="B20" s="10">
        <v>38822</v>
      </c>
      <c r="D20">
        <v>34.1</v>
      </c>
      <c r="E20">
        <f t="shared" si="0"/>
        <v>1.1000000000000014</v>
      </c>
      <c r="F20">
        <f t="shared" si="1"/>
        <v>0.6599999999999995</v>
      </c>
      <c r="G20">
        <v>42.5</v>
      </c>
      <c r="H20">
        <v>5.4</v>
      </c>
      <c r="I20">
        <v>17.9</v>
      </c>
      <c r="J20">
        <v>0.8</v>
      </c>
      <c r="K20">
        <v>7.4</v>
      </c>
      <c r="L20">
        <v>-99.9</v>
      </c>
    </row>
    <row r="21" spans="1:12" ht="12.75">
      <c r="A21">
        <v>709</v>
      </c>
      <c r="B21" s="10">
        <v>38823</v>
      </c>
      <c r="D21">
        <v>34.1</v>
      </c>
      <c r="E21">
        <f t="shared" si="0"/>
        <v>0</v>
      </c>
      <c r="F21">
        <f t="shared" si="1"/>
        <v>0.5399999999999991</v>
      </c>
      <c r="G21">
        <v>42.5</v>
      </c>
      <c r="H21">
        <v>-0.7</v>
      </c>
      <c r="I21">
        <v>5.3</v>
      </c>
      <c r="J21">
        <v>-1.5</v>
      </c>
      <c r="K21">
        <v>0.1</v>
      </c>
      <c r="L21">
        <v>-99.9</v>
      </c>
    </row>
    <row r="22" spans="1:12" ht="12.75">
      <c r="A22">
        <v>709</v>
      </c>
      <c r="B22" s="10">
        <v>38824</v>
      </c>
      <c r="D22">
        <v>34</v>
      </c>
      <c r="E22">
        <f t="shared" si="0"/>
        <v>0.10000000000000142</v>
      </c>
      <c r="F22">
        <f t="shared" si="1"/>
        <v>0.5200000000000002</v>
      </c>
      <c r="G22">
        <v>42.5</v>
      </c>
      <c r="H22">
        <v>4.4</v>
      </c>
      <c r="I22">
        <v>13.7</v>
      </c>
      <c r="J22">
        <v>-2.4</v>
      </c>
      <c r="K22">
        <v>4.9</v>
      </c>
      <c r="L22">
        <v>-99.9</v>
      </c>
    </row>
    <row r="23" spans="1:12" ht="12.75">
      <c r="A23">
        <v>709</v>
      </c>
      <c r="B23" s="10">
        <v>38825</v>
      </c>
      <c r="D23">
        <v>33.5</v>
      </c>
      <c r="E23">
        <f t="shared" si="0"/>
        <v>0.5</v>
      </c>
      <c r="F23">
        <f t="shared" si="1"/>
        <v>0.5400000000000006</v>
      </c>
      <c r="G23">
        <v>42.5</v>
      </c>
      <c r="H23">
        <v>-8.1</v>
      </c>
      <c r="I23">
        <v>13.4</v>
      </c>
      <c r="J23">
        <v>-8.2</v>
      </c>
      <c r="K23">
        <v>3</v>
      </c>
      <c r="L23">
        <v>-99.9</v>
      </c>
    </row>
    <row r="24" spans="1:12" ht="12.75">
      <c r="A24">
        <v>709</v>
      </c>
      <c r="B24" s="10">
        <v>38826</v>
      </c>
      <c r="D24">
        <v>33.7</v>
      </c>
      <c r="E24">
        <f t="shared" si="0"/>
        <v>-0.20000000000000284</v>
      </c>
      <c r="F24">
        <f t="shared" si="1"/>
        <v>0.3</v>
      </c>
      <c r="G24">
        <v>42.5</v>
      </c>
      <c r="H24">
        <v>-8.8</v>
      </c>
      <c r="I24">
        <v>-3.2</v>
      </c>
      <c r="J24">
        <v>-9.7</v>
      </c>
      <c r="K24">
        <v>-7.7</v>
      </c>
      <c r="L24">
        <v>-99.9</v>
      </c>
    </row>
    <row r="25" spans="1:12" ht="12.75">
      <c r="A25">
        <v>709</v>
      </c>
      <c r="B25" s="10">
        <v>38827</v>
      </c>
      <c r="D25">
        <v>33.8</v>
      </c>
      <c r="E25">
        <f t="shared" si="0"/>
        <v>-0.09999999999999432</v>
      </c>
      <c r="F25">
        <f t="shared" si="1"/>
        <v>0.06000000000000085</v>
      </c>
      <c r="G25">
        <v>42.5</v>
      </c>
      <c r="H25">
        <v>-9.9</v>
      </c>
      <c r="I25">
        <v>4.5</v>
      </c>
      <c r="J25">
        <v>-11.9</v>
      </c>
      <c r="K25">
        <v>-5.7</v>
      </c>
      <c r="L25">
        <v>-99.9</v>
      </c>
    </row>
    <row r="26" spans="1:12" ht="12.75">
      <c r="A26">
        <v>709</v>
      </c>
      <c r="B26" s="10">
        <v>38828</v>
      </c>
      <c r="D26">
        <v>33.9</v>
      </c>
      <c r="E26">
        <f t="shared" si="0"/>
        <v>-0.10000000000000142</v>
      </c>
      <c r="F26">
        <f t="shared" si="1"/>
        <v>0.04000000000000057</v>
      </c>
      <c r="G26">
        <v>42.5</v>
      </c>
      <c r="H26">
        <v>-4.8</v>
      </c>
      <c r="I26">
        <v>11.6</v>
      </c>
      <c r="J26">
        <v>-11.2</v>
      </c>
      <c r="K26">
        <v>-1.1</v>
      </c>
      <c r="L26">
        <v>-99.9</v>
      </c>
    </row>
    <row r="27" spans="1:12" ht="12.75">
      <c r="A27">
        <v>709</v>
      </c>
      <c r="B27" s="10">
        <v>38829</v>
      </c>
      <c r="D27">
        <v>33.7</v>
      </c>
      <c r="E27">
        <f t="shared" si="0"/>
        <v>0.19999999999999574</v>
      </c>
      <c r="F27">
        <f t="shared" si="1"/>
        <v>0.05999999999999943</v>
      </c>
      <c r="G27">
        <v>42.5</v>
      </c>
      <c r="H27">
        <v>3.4</v>
      </c>
      <c r="I27">
        <v>16.5</v>
      </c>
      <c r="J27">
        <v>-5.6</v>
      </c>
      <c r="K27">
        <v>4.1</v>
      </c>
      <c r="L27">
        <v>-99.9</v>
      </c>
    </row>
    <row r="28" spans="1:12" ht="12.75">
      <c r="A28">
        <v>709</v>
      </c>
      <c r="B28" s="10">
        <v>38830</v>
      </c>
      <c r="D28">
        <v>32.9</v>
      </c>
      <c r="E28">
        <f t="shared" si="0"/>
        <v>0.8000000000000043</v>
      </c>
      <c r="F28">
        <f t="shared" si="1"/>
        <v>0.12000000000000029</v>
      </c>
      <c r="G28">
        <v>42.5</v>
      </c>
      <c r="H28">
        <v>7</v>
      </c>
      <c r="I28">
        <v>19.1</v>
      </c>
      <c r="J28">
        <v>0.1</v>
      </c>
      <c r="K28">
        <v>8.5</v>
      </c>
      <c r="L28">
        <v>-99.9</v>
      </c>
    </row>
    <row r="29" spans="1:12" ht="12.75">
      <c r="A29">
        <v>709</v>
      </c>
      <c r="B29" s="10">
        <v>38831</v>
      </c>
      <c r="D29">
        <v>31.8</v>
      </c>
      <c r="E29">
        <f t="shared" si="0"/>
        <v>1.0999999999999979</v>
      </c>
      <c r="F29">
        <f t="shared" si="1"/>
        <v>0.38000000000000045</v>
      </c>
      <c r="G29">
        <v>42.5</v>
      </c>
      <c r="H29">
        <v>2.7</v>
      </c>
      <c r="I29">
        <v>18.8</v>
      </c>
      <c r="J29">
        <v>0.2</v>
      </c>
      <c r="K29">
        <v>8.9</v>
      </c>
      <c r="L29">
        <v>-99.9</v>
      </c>
    </row>
    <row r="30" spans="1:12" ht="12.75">
      <c r="A30">
        <v>709</v>
      </c>
      <c r="B30" s="10">
        <v>38832</v>
      </c>
      <c r="D30">
        <v>30.9</v>
      </c>
      <c r="E30">
        <f t="shared" si="0"/>
        <v>0.9000000000000021</v>
      </c>
      <c r="F30">
        <f t="shared" si="1"/>
        <v>0.5799999999999997</v>
      </c>
      <c r="G30">
        <v>42.5</v>
      </c>
      <c r="H30">
        <v>-3.3</v>
      </c>
      <c r="I30">
        <v>11.5</v>
      </c>
      <c r="J30">
        <v>-3.6</v>
      </c>
      <c r="K30">
        <v>1.8</v>
      </c>
      <c r="L30">
        <v>-99.9</v>
      </c>
    </row>
    <row r="31" spans="1:12" ht="12.75">
      <c r="A31">
        <v>709</v>
      </c>
      <c r="B31" s="10">
        <v>38833</v>
      </c>
      <c r="D31">
        <v>30.6</v>
      </c>
      <c r="E31">
        <f t="shared" si="0"/>
        <v>0.29999999999999716</v>
      </c>
      <c r="F31">
        <f t="shared" si="1"/>
        <v>0.6599999999999995</v>
      </c>
      <c r="G31">
        <v>42.5</v>
      </c>
      <c r="H31">
        <v>-2.9</v>
      </c>
      <c r="I31">
        <v>7.4</v>
      </c>
      <c r="J31">
        <v>-4.2</v>
      </c>
      <c r="K31">
        <v>-0.2</v>
      </c>
      <c r="L31">
        <v>-99.9</v>
      </c>
    </row>
    <row r="32" spans="1:12" ht="12.75">
      <c r="A32">
        <v>709</v>
      </c>
      <c r="B32" s="10">
        <v>38834</v>
      </c>
      <c r="D32">
        <v>30</v>
      </c>
      <c r="E32">
        <f t="shared" si="0"/>
        <v>0.6000000000000014</v>
      </c>
      <c r="F32">
        <f t="shared" si="1"/>
        <v>0.7400000000000005</v>
      </c>
      <c r="G32">
        <v>42.5</v>
      </c>
      <c r="H32">
        <v>0.5</v>
      </c>
      <c r="I32">
        <v>14.2</v>
      </c>
      <c r="J32">
        <v>-4.6</v>
      </c>
      <c r="K32">
        <v>3.9</v>
      </c>
      <c r="L32">
        <v>-99.9</v>
      </c>
    </row>
    <row r="33" spans="1:12" ht="12.75">
      <c r="A33">
        <v>709</v>
      </c>
      <c r="B33" s="10">
        <v>38835</v>
      </c>
      <c r="D33">
        <v>28.8</v>
      </c>
      <c r="E33">
        <f t="shared" si="0"/>
        <v>1.1999999999999993</v>
      </c>
      <c r="F33">
        <f t="shared" si="1"/>
        <v>0.8199999999999996</v>
      </c>
      <c r="G33">
        <v>42.5</v>
      </c>
      <c r="H33">
        <v>-0.9</v>
      </c>
      <c r="I33">
        <v>15.2</v>
      </c>
      <c r="J33">
        <v>-2.8</v>
      </c>
      <c r="K33">
        <v>5.2</v>
      </c>
      <c r="L33">
        <v>-99.9</v>
      </c>
    </row>
    <row r="34" spans="1:12" ht="12.75">
      <c r="A34">
        <v>709</v>
      </c>
      <c r="B34" s="10">
        <v>38836</v>
      </c>
      <c r="D34">
        <v>27.9</v>
      </c>
      <c r="E34">
        <f t="shared" si="0"/>
        <v>0.9000000000000021</v>
      </c>
      <c r="F34">
        <f t="shared" si="1"/>
        <v>0.7800000000000005</v>
      </c>
      <c r="G34">
        <v>42.5</v>
      </c>
      <c r="H34">
        <v>-4.1</v>
      </c>
      <c r="I34">
        <v>8.6</v>
      </c>
      <c r="J34">
        <v>-4.3</v>
      </c>
      <c r="K34">
        <v>0.6</v>
      </c>
      <c r="L34">
        <v>-99.9</v>
      </c>
    </row>
    <row r="35" spans="1:12" ht="12.75">
      <c r="A35">
        <v>709</v>
      </c>
      <c r="B35" s="10">
        <v>38837</v>
      </c>
      <c r="D35">
        <v>27.2</v>
      </c>
      <c r="E35">
        <f t="shared" si="0"/>
        <v>0.6999999999999993</v>
      </c>
      <c r="F35">
        <f t="shared" si="1"/>
        <v>0.7399999999999999</v>
      </c>
      <c r="G35">
        <v>42.5</v>
      </c>
      <c r="H35">
        <v>2</v>
      </c>
      <c r="I35">
        <v>9.2</v>
      </c>
      <c r="J35">
        <v>-7.1</v>
      </c>
      <c r="K35">
        <v>1.1</v>
      </c>
      <c r="L35">
        <v>-99.9</v>
      </c>
    </row>
    <row r="36" spans="1:12" ht="12.75">
      <c r="A36">
        <v>709</v>
      </c>
      <c r="B36" s="10">
        <v>38838</v>
      </c>
      <c r="D36">
        <v>27.1</v>
      </c>
      <c r="E36">
        <f t="shared" si="0"/>
        <v>0.09999999999999787</v>
      </c>
      <c r="F36">
        <f t="shared" si="1"/>
        <v>0.7</v>
      </c>
      <c r="G36">
        <v>42.6</v>
      </c>
      <c r="H36">
        <v>-1.5</v>
      </c>
      <c r="I36">
        <v>10.2</v>
      </c>
      <c r="J36">
        <v>-1.5</v>
      </c>
      <c r="K36">
        <v>1.8</v>
      </c>
      <c r="L36">
        <v>-99.9</v>
      </c>
    </row>
    <row r="37" spans="1:12" ht="12.75">
      <c r="A37">
        <v>709</v>
      </c>
      <c r="B37" s="10">
        <v>38839</v>
      </c>
      <c r="D37">
        <v>26.4</v>
      </c>
      <c r="E37">
        <f t="shared" si="0"/>
        <v>0.7000000000000028</v>
      </c>
      <c r="F37">
        <f t="shared" si="1"/>
        <v>0.7200000000000003</v>
      </c>
      <c r="G37">
        <v>42.6</v>
      </c>
      <c r="H37">
        <v>3.9</v>
      </c>
      <c r="I37">
        <v>13.8</v>
      </c>
      <c r="J37">
        <v>-2.9</v>
      </c>
      <c r="K37">
        <v>4.2</v>
      </c>
      <c r="L37">
        <v>-99.9</v>
      </c>
    </row>
    <row r="38" spans="1:12" ht="12.75">
      <c r="A38">
        <v>709</v>
      </c>
      <c r="B38" s="10">
        <v>38840</v>
      </c>
      <c r="D38">
        <v>25.7</v>
      </c>
      <c r="E38">
        <f t="shared" si="0"/>
        <v>0.6999999999999993</v>
      </c>
      <c r="F38">
        <f t="shared" si="1"/>
        <v>0.6200000000000003</v>
      </c>
      <c r="G38">
        <v>42.7</v>
      </c>
      <c r="H38">
        <v>-0.1</v>
      </c>
      <c r="I38">
        <v>13</v>
      </c>
      <c r="J38">
        <v>-0.1</v>
      </c>
      <c r="K38">
        <v>5.6</v>
      </c>
      <c r="L38">
        <v>-99.9</v>
      </c>
    </row>
    <row r="39" spans="1:12" ht="12.75">
      <c r="A39">
        <v>709</v>
      </c>
      <c r="B39" s="10">
        <v>38841</v>
      </c>
      <c r="D39">
        <v>25.6</v>
      </c>
      <c r="E39">
        <f t="shared" si="0"/>
        <v>0.09999999999999787</v>
      </c>
      <c r="F39">
        <f t="shared" si="1"/>
        <v>0.4599999999999994</v>
      </c>
      <c r="G39">
        <v>42.9</v>
      </c>
      <c r="H39">
        <v>-0.4</v>
      </c>
      <c r="I39">
        <v>10.6</v>
      </c>
      <c r="J39">
        <v>-2.4</v>
      </c>
      <c r="K39">
        <v>1.5</v>
      </c>
      <c r="L39">
        <v>-99.9</v>
      </c>
    </row>
    <row r="40" spans="1:12" ht="12.75">
      <c r="A40">
        <v>709</v>
      </c>
      <c r="B40" s="10">
        <v>38842</v>
      </c>
      <c r="D40">
        <v>25.5</v>
      </c>
      <c r="E40">
        <f t="shared" si="0"/>
        <v>0.10000000000000142</v>
      </c>
      <c r="F40">
        <f t="shared" si="1"/>
        <v>0.33999999999999986</v>
      </c>
      <c r="G40">
        <v>43.1</v>
      </c>
      <c r="H40">
        <v>-1.2</v>
      </c>
      <c r="I40">
        <v>10.6</v>
      </c>
      <c r="J40">
        <v>-1.2</v>
      </c>
      <c r="K40">
        <v>2.7</v>
      </c>
      <c r="L40">
        <v>-99.9</v>
      </c>
    </row>
    <row r="41" spans="1:12" ht="12.75">
      <c r="A41">
        <v>709</v>
      </c>
      <c r="B41" s="10">
        <v>38843</v>
      </c>
      <c r="D41">
        <v>25.3</v>
      </c>
      <c r="E41">
        <f t="shared" si="0"/>
        <v>0.1999999999999993</v>
      </c>
      <c r="F41">
        <f t="shared" si="1"/>
        <v>0.36000000000000015</v>
      </c>
      <c r="G41">
        <v>43.2</v>
      </c>
      <c r="H41">
        <v>-3.3</v>
      </c>
      <c r="I41">
        <v>9.3</v>
      </c>
      <c r="J41">
        <v>-3.3</v>
      </c>
      <c r="K41">
        <v>0.7</v>
      </c>
      <c r="L41">
        <v>-99.9</v>
      </c>
    </row>
    <row r="42" spans="1:12" ht="12.75">
      <c r="A42">
        <v>709</v>
      </c>
      <c r="B42" s="10">
        <v>38844</v>
      </c>
      <c r="D42">
        <v>24.5</v>
      </c>
      <c r="E42">
        <f t="shared" si="0"/>
        <v>0.8000000000000007</v>
      </c>
      <c r="F42">
        <f t="shared" si="1"/>
        <v>0.3799999999999997</v>
      </c>
      <c r="G42">
        <v>43.2</v>
      </c>
      <c r="H42">
        <v>-0.1</v>
      </c>
      <c r="I42">
        <v>12.8</v>
      </c>
      <c r="J42">
        <v>-3.6</v>
      </c>
      <c r="K42">
        <v>2.4</v>
      </c>
      <c r="L42">
        <v>-99.9</v>
      </c>
    </row>
    <row r="43" spans="1:12" ht="12.75">
      <c r="A43">
        <v>709</v>
      </c>
      <c r="B43" s="10">
        <v>38845</v>
      </c>
      <c r="D43">
        <v>23.8</v>
      </c>
      <c r="E43">
        <f t="shared" si="0"/>
        <v>0.6999999999999993</v>
      </c>
      <c r="F43">
        <f t="shared" si="1"/>
        <v>0.3799999999999997</v>
      </c>
      <c r="G43">
        <v>43.2</v>
      </c>
      <c r="H43">
        <v>2.4</v>
      </c>
      <c r="I43">
        <v>11</v>
      </c>
      <c r="J43">
        <v>-1.2</v>
      </c>
      <c r="K43">
        <v>3.9</v>
      </c>
      <c r="L43">
        <v>-99.9</v>
      </c>
    </row>
    <row r="44" spans="1:12" ht="12.75">
      <c r="A44">
        <v>709</v>
      </c>
      <c r="B44" s="10">
        <v>38846</v>
      </c>
      <c r="D44">
        <v>24.1</v>
      </c>
      <c r="E44">
        <f t="shared" si="0"/>
        <v>-0.3000000000000007</v>
      </c>
      <c r="F44">
        <f t="shared" si="1"/>
        <v>0.3</v>
      </c>
      <c r="G44">
        <v>43.9</v>
      </c>
      <c r="H44">
        <v>-0.9</v>
      </c>
      <c r="I44">
        <v>7.9</v>
      </c>
      <c r="J44">
        <v>-0.9</v>
      </c>
      <c r="K44">
        <v>0.9</v>
      </c>
      <c r="L44">
        <v>-99.9</v>
      </c>
    </row>
    <row r="45" spans="1:12" ht="12.75">
      <c r="A45">
        <v>709</v>
      </c>
      <c r="B45" s="10">
        <v>38847</v>
      </c>
      <c r="D45">
        <v>23.8</v>
      </c>
      <c r="E45">
        <f t="shared" si="0"/>
        <v>0.3000000000000007</v>
      </c>
      <c r="F45">
        <f t="shared" si="1"/>
        <v>0.33999999999999986</v>
      </c>
      <c r="G45">
        <v>44.1</v>
      </c>
      <c r="H45">
        <v>-2.8</v>
      </c>
      <c r="I45">
        <v>8.9</v>
      </c>
      <c r="J45">
        <v>-3.4</v>
      </c>
      <c r="K45">
        <v>1</v>
      </c>
      <c r="L45">
        <v>-99.9</v>
      </c>
    </row>
    <row r="46" spans="1:12" ht="12.75">
      <c r="A46">
        <v>709</v>
      </c>
      <c r="B46" s="10">
        <v>38848</v>
      </c>
      <c r="D46">
        <v>23.8</v>
      </c>
      <c r="E46">
        <f t="shared" si="0"/>
        <v>0</v>
      </c>
      <c r="F46">
        <f t="shared" si="1"/>
        <v>0.3</v>
      </c>
      <c r="G46">
        <v>44.1</v>
      </c>
      <c r="H46">
        <v>-6.2</v>
      </c>
      <c r="I46">
        <v>6.1</v>
      </c>
      <c r="J46">
        <v>-8.2</v>
      </c>
      <c r="K46">
        <v>-1.6</v>
      </c>
      <c r="L46">
        <v>-99.9</v>
      </c>
    </row>
    <row r="47" spans="1:12" ht="12.75">
      <c r="A47">
        <v>709</v>
      </c>
      <c r="B47" s="10">
        <v>38849</v>
      </c>
      <c r="D47">
        <v>22.9</v>
      </c>
      <c r="E47">
        <f t="shared" si="0"/>
        <v>0.9000000000000021</v>
      </c>
      <c r="F47">
        <f t="shared" si="1"/>
        <v>0.3200000000000003</v>
      </c>
      <c r="G47">
        <v>44.1</v>
      </c>
      <c r="H47">
        <v>1.2</v>
      </c>
      <c r="I47">
        <v>11.8</v>
      </c>
      <c r="J47">
        <v>-6.7</v>
      </c>
      <c r="K47">
        <v>2.9</v>
      </c>
      <c r="L47">
        <v>-99.9</v>
      </c>
    </row>
    <row r="48" spans="1:12" ht="12.75">
      <c r="A48">
        <v>709</v>
      </c>
      <c r="B48" s="10">
        <v>38850</v>
      </c>
      <c r="D48">
        <v>21.2</v>
      </c>
      <c r="E48">
        <f t="shared" si="0"/>
        <v>1.6999999999999993</v>
      </c>
      <c r="F48">
        <f t="shared" si="1"/>
        <v>0.5200000000000002</v>
      </c>
      <c r="G48">
        <v>44.1</v>
      </c>
      <c r="H48">
        <v>5</v>
      </c>
      <c r="I48">
        <v>17.4</v>
      </c>
      <c r="J48">
        <v>0.7</v>
      </c>
      <c r="K48">
        <v>8.7</v>
      </c>
      <c r="L48">
        <v>-99.9</v>
      </c>
    </row>
    <row r="49" spans="1:12" ht="12.75">
      <c r="A49">
        <v>709</v>
      </c>
      <c r="B49" s="10">
        <v>38851</v>
      </c>
      <c r="D49">
        <v>19.7</v>
      </c>
      <c r="E49">
        <f t="shared" si="0"/>
        <v>1.5</v>
      </c>
      <c r="F49">
        <f t="shared" si="1"/>
        <v>0.8800000000000004</v>
      </c>
      <c r="G49">
        <v>44.1</v>
      </c>
      <c r="H49">
        <v>3.5</v>
      </c>
      <c r="I49">
        <v>17.7</v>
      </c>
      <c r="J49">
        <v>0.7</v>
      </c>
      <c r="K49">
        <v>8.6</v>
      </c>
      <c r="L49">
        <v>-99.9</v>
      </c>
    </row>
    <row r="50" spans="1:12" ht="12.75">
      <c r="A50">
        <v>709</v>
      </c>
      <c r="B50" s="10">
        <v>38852</v>
      </c>
      <c r="D50">
        <v>18.7</v>
      </c>
      <c r="E50">
        <f t="shared" si="0"/>
        <v>1</v>
      </c>
      <c r="F50">
        <f t="shared" si="1"/>
        <v>1.0200000000000002</v>
      </c>
      <c r="G50">
        <v>44.1</v>
      </c>
      <c r="H50">
        <v>1.3</v>
      </c>
      <c r="I50">
        <v>18.1</v>
      </c>
      <c r="J50">
        <v>0.3</v>
      </c>
      <c r="K50">
        <v>6.7</v>
      </c>
      <c r="L50">
        <v>-99.9</v>
      </c>
    </row>
    <row r="51" spans="1:12" ht="12.75">
      <c r="A51">
        <v>709</v>
      </c>
      <c r="B51" s="10">
        <v>38853</v>
      </c>
      <c r="D51">
        <v>17.1</v>
      </c>
      <c r="E51">
        <f t="shared" si="0"/>
        <v>1.5999999999999979</v>
      </c>
      <c r="F51">
        <f t="shared" si="1"/>
        <v>1.3399999999999999</v>
      </c>
      <c r="G51">
        <v>44.1</v>
      </c>
      <c r="H51">
        <v>1</v>
      </c>
      <c r="I51">
        <v>17.9</v>
      </c>
      <c r="J51">
        <v>-0.9</v>
      </c>
      <c r="K51">
        <v>7.2</v>
      </c>
      <c r="L51">
        <v>-99.9</v>
      </c>
    </row>
    <row r="52" spans="1:12" ht="12.75">
      <c r="A52">
        <v>709</v>
      </c>
      <c r="B52" s="10">
        <v>38854</v>
      </c>
      <c r="D52">
        <v>15.5</v>
      </c>
      <c r="E52">
        <f t="shared" si="0"/>
        <v>1.6000000000000014</v>
      </c>
      <c r="F52">
        <f t="shared" si="1"/>
        <v>1.4799999999999998</v>
      </c>
      <c r="G52">
        <v>44.1</v>
      </c>
      <c r="H52">
        <v>2.2</v>
      </c>
      <c r="I52">
        <v>19.1</v>
      </c>
      <c r="J52">
        <v>-1.8</v>
      </c>
      <c r="K52">
        <v>8.2</v>
      </c>
      <c r="L52">
        <v>-99.9</v>
      </c>
    </row>
    <row r="53" spans="1:12" ht="12.75">
      <c r="A53">
        <v>709</v>
      </c>
      <c r="B53" s="10">
        <v>38855</v>
      </c>
      <c r="D53">
        <v>14.3</v>
      </c>
      <c r="E53">
        <f t="shared" si="0"/>
        <v>1.1999999999999993</v>
      </c>
      <c r="F53">
        <f t="shared" si="1"/>
        <v>1.3799999999999997</v>
      </c>
      <c r="G53">
        <v>44.1</v>
      </c>
      <c r="H53">
        <v>2.4</v>
      </c>
      <c r="I53">
        <v>19.5</v>
      </c>
      <c r="J53">
        <v>0.8</v>
      </c>
      <c r="K53">
        <v>8</v>
      </c>
      <c r="L53">
        <v>-99.9</v>
      </c>
    </row>
    <row r="54" spans="1:12" ht="12.75">
      <c r="A54">
        <v>709</v>
      </c>
      <c r="B54" s="10">
        <v>38856</v>
      </c>
      <c r="D54">
        <v>12.7</v>
      </c>
      <c r="E54">
        <f t="shared" si="0"/>
        <v>1.6000000000000014</v>
      </c>
      <c r="F54">
        <f t="shared" si="1"/>
        <v>1.4</v>
      </c>
      <c r="G54">
        <v>44.1</v>
      </c>
      <c r="H54">
        <v>5.2</v>
      </c>
      <c r="I54">
        <v>19.8</v>
      </c>
      <c r="J54">
        <v>0.6</v>
      </c>
      <c r="K54">
        <v>9.8</v>
      </c>
      <c r="L54">
        <v>-99.9</v>
      </c>
    </row>
    <row r="55" spans="1:12" ht="12.75">
      <c r="A55">
        <v>709</v>
      </c>
      <c r="B55" s="10">
        <v>38857</v>
      </c>
      <c r="D55">
        <v>11</v>
      </c>
      <c r="E55">
        <f t="shared" si="0"/>
        <v>1.6999999999999993</v>
      </c>
      <c r="F55">
        <f t="shared" si="1"/>
        <v>1.5399999999999998</v>
      </c>
      <c r="G55">
        <v>44.1</v>
      </c>
      <c r="H55">
        <v>5.7</v>
      </c>
      <c r="I55">
        <v>21.8</v>
      </c>
      <c r="J55">
        <v>3</v>
      </c>
      <c r="K55">
        <v>10</v>
      </c>
      <c r="L55">
        <v>-99.9</v>
      </c>
    </row>
    <row r="56" spans="1:12" ht="12.75">
      <c r="A56">
        <v>709</v>
      </c>
      <c r="B56" s="10">
        <v>38858</v>
      </c>
      <c r="D56">
        <v>9.2</v>
      </c>
      <c r="E56">
        <f t="shared" si="0"/>
        <v>1.8000000000000007</v>
      </c>
      <c r="F56">
        <f t="shared" si="1"/>
        <v>1.5800000000000005</v>
      </c>
      <c r="G56">
        <v>44.1</v>
      </c>
      <c r="H56">
        <v>4.1</v>
      </c>
      <c r="I56">
        <v>19.8</v>
      </c>
      <c r="J56">
        <v>2</v>
      </c>
      <c r="K56">
        <v>9.9</v>
      </c>
      <c r="L56">
        <v>-99.9</v>
      </c>
    </row>
    <row r="57" spans="1:12" ht="12.75">
      <c r="A57">
        <v>709</v>
      </c>
      <c r="B57" s="10">
        <v>38859</v>
      </c>
      <c r="D57">
        <v>7.2</v>
      </c>
      <c r="E57">
        <f t="shared" si="0"/>
        <v>1.9999999999999991</v>
      </c>
      <c r="F57">
        <f t="shared" si="1"/>
        <v>1.6600000000000001</v>
      </c>
      <c r="G57">
        <v>44.1</v>
      </c>
      <c r="H57">
        <v>8.9</v>
      </c>
      <c r="I57">
        <v>21.1</v>
      </c>
      <c r="J57">
        <v>1.1</v>
      </c>
      <c r="K57">
        <v>11</v>
      </c>
      <c r="L57">
        <v>-99.9</v>
      </c>
    </row>
    <row r="58" spans="1:12" ht="12.75">
      <c r="A58">
        <v>709</v>
      </c>
      <c r="B58" s="10">
        <v>38860</v>
      </c>
      <c r="D58">
        <v>5.5</v>
      </c>
      <c r="E58">
        <f t="shared" si="0"/>
        <v>1.7000000000000002</v>
      </c>
      <c r="F58">
        <f t="shared" si="1"/>
        <v>1.7600000000000002</v>
      </c>
      <c r="G58">
        <v>44.5</v>
      </c>
      <c r="H58">
        <v>1.1</v>
      </c>
      <c r="I58">
        <v>17.8</v>
      </c>
      <c r="J58">
        <v>1.1</v>
      </c>
      <c r="K58">
        <v>8.4</v>
      </c>
      <c r="L58">
        <v>-99.9</v>
      </c>
    </row>
    <row r="59" spans="1:12" ht="12.75">
      <c r="A59">
        <v>709</v>
      </c>
      <c r="B59" s="10">
        <v>38861</v>
      </c>
      <c r="D59">
        <v>4.6</v>
      </c>
      <c r="E59">
        <f t="shared" si="0"/>
        <v>0.9000000000000004</v>
      </c>
      <c r="F59">
        <f t="shared" si="1"/>
        <v>1.6199999999999999</v>
      </c>
      <c r="G59">
        <v>44.7</v>
      </c>
      <c r="H59">
        <v>2</v>
      </c>
      <c r="I59">
        <v>10.3</v>
      </c>
      <c r="J59">
        <v>-0.2</v>
      </c>
      <c r="K59">
        <v>3.6</v>
      </c>
      <c r="L59">
        <v>-99.9</v>
      </c>
    </row>
    <row r="60" spans="1:12" ht="12.75">
      <c r="A60">
        <v>709</v>
      </c>
      <c r="B60" s="10">
        <v>38862</v>
      </c>
      <c r="D60">
        <v>2.8</v>
      </c>
      <c r="E60">
        <f t="shared" si="0"/>
        <v>1.7999999999999998</v>
      </c>
      <c r="F60">
        <f t="shared" si="1"/>
        <v>1.64</v>
      </c>
      <c r="G60">
        <v>44.8</v>
      </c>
      <c r="H60">
        <v>2.6</v>
      </c>
      <c r="I60">
        <v>17</v>
      </c>
      <c r="J60">
        <v>-0.7</v>
      </c>
      <c r="K60">
        <v>6.8</v>
      </c>
      <c r="L60">
        <v>-99.9</v>
      </c>
    </row>
    <row r="61" spans="1:12" ht="12.75">
      <c r="A61">
        <v>709</v>
      </c>
      <c r="B61" s="10">
        <v>38863</v>
      </c>
      <c r="D61">
        <v>1.5</v>
      </c>
      <c r="E61">
        <f t="shared" si="0"/>
        <v>1.2999999999999998</v>
      </c>
      <c r="F61">
        <f t="shared" si="1"/>
        <v>1.5399999999999998</v>
      </c>
      <c r="G61">
        <v>44.8</v>
      </c>
      <c r="H61">
        <v>4.7</v>
      </c>
      <c r="I61">
        <v>20.9</v>
      </c>
      <c r="J61">
        <v>0.7</v>
      </c>
      <c r="K61">
        <v>10.2</v>
      </c>
      <c r="L61">
        <v>-99.9</v>
      </c>
    </row>
    <row r="62" spans="1:12" ht="12.75">
      <c r="A62">
        <v>709</v>
      </c>
      <c r="B62" s="10">
        <v>38864</v>
      </c>
      <c r="D62">
        <v>0.9</v>
      </c>
      <c r="E62">
        <f t="shared" si="0"/>
        <v>0.6</v>
      </c>
      <c r="F62">
        <f t="shared" si="1"/>
        <v>1.26</v>
      </c>
      <c r="G62">
        <v>44.8</v>
      </c>
      <c r="H62">
        <v>9.3</v>
      </c>
      <c r="I62">
        <v>21</v>
      </c>
      <c r="J62">
        <v>3.8</v>
      </c>
      <c r="K62">
        <v>12.7</v>
      </c>
      <c r="L62">
        <v>-99.9</v>
      </c>
    </row>
    <row r="63" spans="1:12" ht="12.75">
      <c r="A63">
        <v>709</v>
      </c>
      <c r="B63" s="10">
        <v>38865</v>
      </c>
      <c r="D63">
        <v>0.3</v>
      </c>
      <c r="E63">
        <f t="shared" si="0"/>
        <v>0.6000000000000001</v>
      </c>
      <c r="F63">
        <f t="shared" si="1"/>
        <v>1.0399999999999998</v>
      </c>
      <c r="G63">
        <v>44.8</v>
      </c>
      <c r="H63">
        <v>8.1</v>
      </c>
      <c r="I63">
        <v>17.7</v>
      </c>
      <c r="J63">
        <v>5.2</v>
      </c>
      <c r="K63">
        <v>11.4</v>
      </c>
      <c r="L63">
        <v>-99.9</v>
      </c>
    </row>
    <row r="64" spans="1:12" ht="12.75">
      <c r="A64" s="9">
        <v>709</v>
      </c>
      <c r="B64" s="13">
        <v>38866</v>
      </c>
      <c r="C64" s="9"/>
      <c r="D64" s="9">
        <v>0</v>
      </c>
      <c r="E64" s="9">
        <f t="shared" si="0"/>
        <v>0.3</v>
      </c>
      <c r="F64" s="9">
        <f t="shared" si="1"/>
        <v>0.9199999999999999</v>
      </c>
      <c r="G64" s="9">
        <v>44.8</v>
      </c>
      <c r="H64" s="9">
        <v>-3</v>
      </c>
      <c r="I64" s="9">
        <v>8.6</v>
      </c>
      <c r="J64" s="9">
        <v>-3</v>
      </c>
      <c r="K64" s="9">
        <v>2.9</v>
      </c>
      <c r="L64" s="9">
        <v>-99.9</v>
      </c>
    </row>
    <row r="65" spans="4:13" ht="12.75">
      <c r="D65" s="14" t="s">
        <v>30</v>
      </c>
      <c r="E65" s="15">
        <f>AVERAGE(E15:E64)</f>
        <v>0.7599999999999999</v>
      </c>
      <c r="F65" s="15">
        <f>AVERAGE(F15:F64)</f>
        <v>0.7804347826086956</v>
      </c>
      <c r="G65">
        <f>G64-G14</f>
        <v>2.299999999999997</v>
      </c>
      <c r="H65" t="s">
        <v>31</v>
      </c>
      <c r="J65" s="14" t="s">
        <v>32</v>
      </c>
      <c r="K65" s="16">
        <f>AVERAGE(K14:K64)</f>
        <v>4.594117647058824</v>
      </c>
      <c r="L65" s="14" t="s">
        <v>33</v>
      </c>
      <c r="M65" s="17" t="e">
        <f>AVERAGE(M16:M63)</f>
        <v>#DIV/0!</v>
      </c>
    </row>
    <row r="66" spans="4:7" ht="12.75">
      <c r="D66" s="14" t="s">
        <v>34</v>
      </c>
      <c r="E66" s="18">
        <f>MAX(E15:E64)</f>
        <v>1.9999999999999991</v>
      </c>
      <c r="F66" s="18">
        <f>MAX(F15:F64)</f>
        <v>1.7600000000000002</v>
      </c>
      <c r="G66" s="18"/>
    </row>
    <row r="67" spans="4:7" ht="12.75">
      <c r="D67" s="14" t="s">
        <v>35</v>
      </c>
      <c r="E67" s="16">
        <f>COUNT(E15:E64)</f>
        <v>50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4"/>
  <sheetViews>
    <sheetView zoomScalePageLayoutView="0" workbookViewId="0" topLeftCell="A1">
      <pane xSplit="1" ySplit="5" topLeftCell="AY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S6" sqref="BS6:BS121"/>
    </sheetView>
  </sheetViews>
  <sheetFormatPr defaultColWidth="9.140625" defaultRowHeight="12.75"/>
  <cols>
    <col min="1" max="1" width="12.28125" style="2" customWidth="1"/>
  </cols>
  <sheetData>
    <row r="1" spans="2:42" ht="12.75">
      <c r="B1" s="76"/>
      <c r="C1" s="76"/>
      <c r="D1" s="77">
        <v>2006</v>
      </c>
      <c r="E1" s="78"/>
      <c r="F1" s="78"/>
      <c r="G1" s="79">
        <v>2007</v>
      </c>
      <c r="H1" s="80"/>
      <c r="I1" s="80"/>
      <c r="J1" s="81">
        <v>2008</v>
      </c>
      <c r="K1" s="82"/>
      <c r="L1" s="82"/>
      <c r="M1" s="83">
        <v>2009</v>
      </c>
      <c r="N1" s="84"/>
      <c r="O1" s="84"/>
      <c r="P1" s="85">
        <v>2010</v>
      </c>
      <c r="Q1" s="86"/>
      <c r="R1" s="86"/>
      <c r="S1" s="86">
        <v>2011</v>
      </c>
      <c r="T1" s="87"/>
      <c r="U1" s="87"/>
      <c r="V1" s="87">
        <v>2012</v>
      </c>
      <c r="W1" s="88"/>
      <c r="X1" s="88"/>
      <c r="Y1" s="88">
        <v>2013</v>
      </c>
      <c r="Z1" s="89"/>
      <c r="AA1" s="89"/>
      <c r="AB1" s="89">
        <v>2014</v>
      </c>
      <c r="AC1" s="82"/>
      <c r="AD1" s="82"/>
      <c r="AE1" s="82">
        <v>2015</v>
      </c>
      <c r="AF1" s="90"/>
      <c r="AG1" s="90"/>
      <c r="AH1" s="90">
        <v>2016</v>
      </c>
      <c r="AI1" s="91"/>
      <c r="AJ1" s="91"/>
      <c r="AK1" s="91">
        <v>2017</v>
      </c>
      <c r="AL1" s="84"/>
      <c r="AM1" s="84"/>
      <c r="AN1" s="84">
        <v>2018</v>
      </c>
      <c r="AO1" s="84"/>
      <c r="AP1" s="84"/>
    </row>
    <row r="2" spans="2:42" ht="12.75">
      <c r="B2" s="76"/>
      <c r="C2" s="92"/>
      <c r="D2" s="93" t="s">
        <v>53</v>
      </c>
      <c r="E2" s="78"/>
      <c r="F2" s="94"/>
      <c r="G2" s="95" t="s">
        <v>53</v>
      </c>
      <c r="H2" s="80"/>
      <c r="I2" s="96"/>
      <c r="J2" s="97" t="s">
        <v>53</v>
      </c>
      <c r="K2" s="82"/>
      <c r="L2" s="98"/>
      <c r="M2" s="99" t="s">
        <v>53</v>
      </c>
      <c r="N2" s="84"/>
      <c r="O2" s="100"/>
      <c r="P2" s="101" t="s">
        <v>53</v>
      </c>
      <c r="Q2" s="86"/>
      <c r="R2" s="102"/>
      <c r="S2" s="103" t="s">
        <v>53</v>
      </c>
      <c r="T2" s="87"/>
      <c r="U2" s="104"/>
      <c r="V2" s="105" t="s">
        <v>53</v>
      </c>
      <c r="W2" s="88"/>
      <c r="X2" s="106"/>
      <c r="Y2" s="107" t="s">
        <v>53</v>
      </c>
      <c r="Z2" s="89"/>
      <c r="AA2" s="108"/>
      <c r="AB2" s="109" t="s">
        <v>53</v>
      </c>
      <c r="AC2" s="82"/>
      <c r="AD2" s="98"/>
      <c r="AE2" s="99" t="s">
        <v>53</v>
      </c>
      <c r="AF2" s="90"/>
      <c r="AG2" s="110"/>
      <c r="AH2" s="111" t="s">
        <v>53</v>
      </c>
      <c r="AI2" s="91"/>
      <c r="AJ2" s="112"/>
      <c r="AK2" s="113" t="s">
        <v>53</v>
      </c>
      <c r="AL2" s="84"/>
      <c r="AM2" s="100"/>
      <c r="AN2" s="101" t="s">
        <v>53</v>
      </c>
      <c r="AO2" s="101"/>
      <c r="AP2" s="101"/>
    </row>
    <row r="3" spans="2:42" ht="12.75">
      <c r="B3" s="76"/>
      <c r="C3" s="92"/>
      <c r="D3" s="93" t="s">
        <v>55</v>
      </c>
      <c r="E3" s="78"/>
      <c r="F3" s="94"/>
      <c r="G3" s="95" t="s">
        <v>55</v>
      </c>
      <c r="H3" s="80"/>
      <c r="I3" s="96"/>
      <c r="J3" s="97" t="s">
        <v>55</v>
      </c>
      <c r="K3" s="82"/>
      <c r="L3" s="98"/>
      <c r="M3" s="99" t="s">
        <v>55</v>
      </c>
      <c r="N3" s="84"/>
      <c r="O3" s="100"/>
      <c r="P3" s="101" t="s">
        <v>55</v>
      </c>
      <c r="Q3" s="86"/>
      <c r="R3" s="102"/>
      <c r="S3" s="103" t="s">
        <v>55</v>
      </c>
      <c r="T3" s="87"/>
      <c r="U3" s="104"/>
      <c r="V3" s="105" t="s">
        <v>55</v>
      </c>
      <c r="W3" s="88"/>
      <c r="X3" s="106"/>
      <c r="Y3" s="107" t="s">
        <v>55</v>
      </c>
      <c r="Z3" s="89"/>
      <c r="AA3" s="108"/>
      <c r="AB3" s="109" t="s">
        <v>55</v>
      </c>
      <c r="AC3" s="82"/>
      <c r="AD3" s="98"/>
      <c r="AE3" s="99" t="s">
        <v>55</v>
      </c>
      <c r="AF3" s="90"/>
      <c r="AG3" s="110"/>
      <c r="AH3" s="111" t="s">
        <v>55</v>
      </c>
      <c r="AI3" s="91"/>
      <c r="AJ3" s="112"/>
      <c r="AK3" s="113" t="s">
        <v>55</v>
      </c>
      <c r="AL3" s="84"/>
      <c r="AM3" s="100"/>
      <c r="AN3" s="101" t="s">
        <v>55</v>
      </c>
      <c r="AO3" s="101"/>
      <c r="AP3" s="101"/>
    </row>
    <row r="4" spans="2:42" ht="12.75">
      <c r="B4" s="76"/>
      <c r="C4" s="92" t="s">
        <v>57</v>
      </c>
      <c r="D4" s="114" t="s">
        <v>57</v>
      </c>
      <c r="E4" s="78"/>
      <c r="F4" s="94" t="s">
        <v>57</v>
      </c>
      <c r="G4" s="115" t="s">
        <v>57</v>
      </c>
      <c r="H4" s="80"/>
      <c r="I4" s="96" t="s">
        <v>57</v>
      </c>
      <c r="J4" s="116" t="s">
        <v>57</v>
      </c>
      <c r="K4" s="82"/>
      <c r="L4" s="98" t="s">
        <v>57</v>
      </c>
      <c r="M4" s="117" t="s">
        <v>57</v>
      </c>
      <c r="N4" s="84"/>
      <c r="O4" s="100" t="s">
        <v>57</v>
      </c>
      <c r="P4" s="118" t="s">
        <v>57</v>
      </c>
      <c r="Q4" s="86"/>
      <c r="R4" s="102" t="s">
        <v>57</v>
      </c>
      <c r="S4" s="119" t="s">
        <v>57</v>
      </c>
      <c r="T4" s="87"/>
      <c r="U4" s="104" t="s">
        <v>57</v>
      </c>
      <c r="V4" s="120" t="s">
        <v>57</v>
      </c>
      <c r="W4" s="88"/>
      <c r="X4" s="106" t="s">
        <v>57</v>
      </c>
      <c r="Y4" s="121" t="s">
        <v>57</v>
      </c>
      <c r="Z4" s="89"/>
      <c r="AA4" s="108" t="s">
        <v>57</v>
      </c>
      <c r="AB4" s="122" t="s">
        <v>57</v>
      </c>
      <c r="AC4" s="82"/>
      <c r="AD4" s="98" t="s">
        <v>57</v>
      </c>
      <c r="AE4" s="117" t="s">
        <v>57</v>
      </c>
      <c r="AF4" s="90"/>
      <c r="AG4" s="110" t="s">
        <v>57</v>
      </c>
      <c r="AH4" s="123" t="s">
        <v>57</v>
      </c>
      <c r="AI4" s="91"/>
      <c r="AJ4" s="112" t="s">
        <v>57</v>
      </c>
      <c r="AK4" s="124" t="s">
        <v>57</v>
      </c>
      <c r="AL4" s="84"/>
      <c r="AM4" s="100" t="s">
        <v>57</v>
      </c>
      <c r="AN4" s="118" t="s">
        <v>57</v>
      </c>
      <c r="AO4" s="118"/>
      <c r="AP4" s="118"/>
    </row>
    <row r="5" spans="1:72" ht="12.75">
      <c r="A5" s="2" t="s">
        <v>2</v>
      </c>
      <c r="B5" s="76" t="s">
        <v>23</v>
      </c>
      <c r="C5" s="92" t="s">
        <v>59</v>
      </c>
      <c r="D5" s="125" t="s">
        <v>59</v>
      </c>
      <c r="E5" s="78" t="s">
        <v>23</v>
      </c>
      <c r="F5" s="94" t="s">
        <v>59</v>
      </c>
      <c r="G5" s="126" t="s">
        <v>59</v>
      </c>
      <c r="H5" s="80" t="s">
        <v>23</v>
      </c>
      <c r="I5" s="96" t="s">
        <v>59</v>
      </c>
      <c r="J5" s="127" t="s">
        <v>59</v>
      </c>
      <c r="K5" s="82" t="s">
        <v>23</v>
      </c>
      <c r="L5" s="98" t="s">
        <v>59</v>
      </c>
      <c r="M5" s="128" t="s">
        <v>59</v>
      </c>
      <c r="N5" s="84" t="s">
        <v>23</v>
      </c>
      <c r="O5" s="100" t="s">
        <v>59</v>
      </c>
      <c r="P5" s="129" t="s">
        <v>59</v>
      </c>
      <c r="Q5" s="86" t="s">
        <v>23</v>
      </c>
      <c r="R5" s="102" t="s">
        <v>59</v>
      </c>
      <c r="S5" s="130" t="s">
        <v>59</v>
      </c>
      <c r="T5" s="131" t="s">
        <v>23</v>
      </c>
      <c r="U5" s="132" t="s">
        <v>59</v>
      </c>
      <c r="V5" s="133" t="s">
        <v>59</v>
      </c>
      <c r="W5" s="134" t="s">
        <v>23</v>
      </c>
      <c r="X5" s="135" t="s">
        <v>59</v>
      </c>
      <c r="Y5" s="136" t="s">
        <v>59</v>
      </c>
      <c r="Z5" s="137" t="s">
        <v>23</v>
      </c>
      <c r="AA5" s="138" t="s">
        <v>59</v>
      </c>
      <c r="AB5" s="139" t="s">
        <v>59</v>
      </c>
      <c r="AC5" s="140" t="s">
        <v>23</v>
      </c>
      <c r="AD5" s="141" t="s">
        <v>59</v>
      </c>
      <c r="AE5" s="128" t="s">
        <v>59</v>
      </c>
      <c r="AF5" s="142" t="s">
        <v>23</v>
      </c>
      <c r="AG5" s="143" t="s">
        <v>59</v>
      </c>
      <c r="AH5" s="144" t="s">
        <v>59</v>
      </c>
      <c r="AI5" s="145" t="s">
        <v>23</v>
      </c>
      <c r="AJ5" s="146" t="s">
        <v>59</v>
      </c>
      <c r="AK5" s="147" t="s">
        <v>59</v>
      </c>
      <c r="AL5" s="156" t="s">
        <v>23</v>
      </c>
      <c r="AM5" s="157" t="s">
        <v>59</v>
      </c>
      <c r="AN5" s="129" t="s">
        <v>59</v>
      </c>
      <c r="AO5" s="118"/>
      <c r="AP5" s="118"/>
      <c r="AR5" s="148" t="s">
        <v>2</v>
      </c>
      <c r="AS5" s="76">
        <v>2006</v>
      </c>
      <c r="AT5" s="76">
        <v>2007</v>
      </c>
      <c r="AU5" s="76">
        <v>2008</v>
      </c>
      <c r="AV5" s="76">
        <v>2009</v>
      </c>
      <c r="AW5" s="76">
        <v>2010</v>
      </c>
      <c r="AX5" s="76">
        <v>2011</v>
      </c>
      <c r="AY5" s="76">
        <v>2012</v>
      </c>
      <c r="AZ5" s="76">
        <v>2013</v>
      </c>
      <c r="BA5" s="76">
        <v>2014</v>
      </c>
      <c r="BB5" s="76">
        <v>2015</v>
      </c>
      <c r="BC5" s="76">
        <v>2016</v>
      </c>
      <c r="BD5" s="76">
        <v>2017</v>
      </c>
      <c r="BE5" s="76">
        <v>2018</v>
      </c>
      <c r="BF5" s="148" t="s">
        <v>2</v>
      </c>
      <c r="BG5" s="76">
        <v>2006</v>
      </c>
      <c r="BH5" s="76">
        <v>2007</v>
      </c>
      <c r="BI5" s="76">
        <v>2008</v>
      </c>
      <c r="BJ5" s="76">
        <v>2009</v>
      </c>
      <c r="BK5" s="76">
        <v>2010</v>
      </c>
      <c r="BL5" s="76">
        <v>2011</v>
      </c>
      <c r="BM5" s="76">
        <v>2012</v>
      </c>
      <c r="BN5" s="76">
        <v>2013</v>
      </c>
      <c r="BO5" s="76">
        <v>2014</v>
      </c>
      <c r="BP5" s="76">
        <v>2015</v>
      </c>
      <c r="BQ5" s="76">
        <v>2016</v>
      </c>
      <c r="BR5" s="76">
        <v>2017</v>
      </c>
      <c r="BS5" s="76">
        <v>2018</v>
      </c>
      <c r="BT5" s="149" t="s">
        <v>75</v>
      </c>
    </row>
    <row r="6" spans="1:72" ht="15">
      <c r="A6" s="73">
        <v>41334</v>
      </c>
      <c r="T6">
        <v>14.1</v>
      </c>
      <c r="W6">
        <v>14</v>
      </c>
      <c r="Z6">
        <v>27</v>
      </c>
      <c r="AC6" s="66">
        <v>17.5</v>
      </c>
      <c r="AF6">
        <v>22.8</v>
      </c>
      <c r="AI6">
        <v>20.8</v>
      </c>
      <c r="AL6">
        <v>13.2</v>
      </c>
      <c r="AR6" s="73">
        <v>41334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 s="73">
        <v>41334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f>AVERAGE(BG6:BR6)</f>
        <v>0</v>
      </c>
    </row>
    <row r="7" spans="1:72" ht="15">
      <c r="A7" s="73">
        <v>41335</v>
      </c>
      <c r="T7">
        <v>14.7</v>
      </c>
      <c r="U7" s="14">
        <f aca="true" t="shared" si="0" ref="U7:U18">T6-T7</f>
        <v>-0.5999999999999996</v>
      </c>
      <c r="W7">
        <v>14.3</v>
      </c>
      <c r="X7">
        <f aca="true" t="shared" si="1" ref="X7:X62">+W6-W7</f>
        <v>-0.3000000000000007</v>
      </c>
      <c r="Z7">
        <v>27.3</v>
      </c>
      <c r="AC7" s="66">
        <v>17.8</v>
      </c>
      <c r="AD7">
        <f aca="true" t="shared" si="2" ref="AD7:AD33">+AC6-AC7</f>
        <v>-0.3000000000000007</v>
      </c>
      <c r="AF7">
        <v>22.9</v>
      </c>
      <c r="AG7">
        <f aca="true" t="shared" si="3" ref="AG7:AG44">+AF6-AF7</f>
        <v>-0.09999999999999787</v>
      </c>
      <c r="AI7">
        <v>20.8</v>
      </c>
      <c r="AJ7">
        <f>+AI6-AI7</f>
        <v>0</v>
      </c>
      <c r="AL7">
        <v>13.1</v>
      </c>
      <c r="AR7" s="73">
        <v>41335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 s="73">
        <v>41335</v>
      </c>
      <c r="BG7">
        <f aca="true" t="shared" si="4" ref="BG7:BG38">BG6+AS7</f>
        <v>0</v>
      </c>
      <c r="BH7">
        <f aca="true" t="shared" si="5" ref="BH7:BR22">BH6+AT7</f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v>0</v>
      </c>
      <c r="BT7">
        <f aca="true" t="shared" si="6" ref="BT7:BT70">AVERAGE(BG7:BR7)</f>
        <v>0</v>
      </c>
    </row>
    <row r="8" spans="1:72" ht="15">
      <c r="A8" s="73">
        <v>41336</v>
      </c>
      <c r="T8">
        <v>14.9</v>
      </c>
      <c r="U8" s="14">
        <f t="shared" si="0"/>
        <v>-0.20000000000000107</v>
      </c>
      <c r="W8">
        <v>14.3</v>
      </c>
      <c r="X8">
        <f t="shared" si="1"/>
        <v>0</v>
      </c>
      <c r="Z8">
        <v>27.3</v>
      </c>
      <c r="AA8">
        <f aca="true" t="shared" si="7" ref="AA8:AA55">+Z7-Z8</f>
        <v>0</v>
      </c>
      <c r="AC8" s="66">
        <v>18.1</v>
      </c>
      <c r="AD8">
        <f t="shared" si="2"/>
        <v>-0.3000000000000007</v>
      </c>
      <c r="AF8">
        <v>23.1</v>
      </c>
      <c r="AG8">
        <f t="shared" si="3"/>
        <v>-0.20000000000000284</v>
      </c>
      <c r="AI8">
        <v>20.8</v>
      </c>
      <c r="AJ8">
        <f aca="true" t="shared" si="8" ref="AJ8:AJ71">+AI7-AI8</f>
        <v>0</v>
      </c>
      <c r="AL8">
        <v>13.1</v>
      </c>
      <c r="AR8" s="73">
        <v>41336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 s="73">
        <v>41336</v>
      </c>
      <c r="BG8">
        <f t="shared" si="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v>0</v>
      </c>
      <c r="BT8">
        <f t="shared" si="6"/>
        <v>0</v>
      </c>
    </row>
    <row r="9" spans="1:72" ht="15">
      <c r="A9" s="73">
        <v>41337</v>
      </c>
      <c r="T9">
        <v>15.1</v>
      </c>
      <c r="U9" s="14">
        <f t="shared" si="0"/>
        <v>-0.1999999999999993</v>
      </c>
      <c r="W9">
        <v>14.9</v>
      </c>
      <c r="X9">
        <f t="shared" si="1"/>
        <v>-0.5999999999999996</v>
      </c>
      <c r="Z9">
        <v>27.4</v>
      </c>
      <c r="AA9">
        <f t="shared" si="7"/>
        <v>-0.09999999999999787</v>
      </c>
      <c r="AC9" s="66">
        <v>18.6</v>
      </c>
      <c r="AD9">
        <f t="shared" si="2"/>
        <v>-0.5</v>
      </c>
      <c r="AF9">
        <v>23.2</v>
      </c>
      <c r="AG9">
        <f t="shared" si="3"/>
        <v>-0.09999999999999787</v>
      </c>
      <c r="AI9">
        <v>20.9</v>
      </c>
      <c r="AJ9">
        <f t="shared" si="8"/>
        <v>-0.09999999999999787</v>
      </c>
      <c r="AL9">
        <v>13.1</v>
      </c>
      <c r="AR9" s="73">
        <v>41337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 s="73">
        <v>41337</v>
      </c>
      <c r="BG9">
        <f t="shared" si="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v>0</v>
      </c>
      <c r="BT9">
        <f t="shared" si="6"/>
        <v>0</v>
      </c>
    </row>
    <row r="10" spans="1:72" ht="15">
      <c r="A10" s="73">
        <v>41338</v>
      </c>
      <c r="T10">
        <v>15.2</v>
      </c>
      <c r="U10" s="14">
        <f t="shared" si="0"/>
        <v>-0.09999999999999964</v>
      </c>
      <c r="W10">
        <v>15.4</v>
      </c>
      <c r="X10">
        <f t="shared" si="1"/>
        <v>-0.5</v>
      </c>
      <c r="Z10">
        <v>28</v>
      </c>
      <c r="AA10">
        <f t="shared" si="7"/>
        <v>-0.6000000000000014</v>
      </c>
      <c r="AC10" s="66">
        <v>18.6</v>
      </c>
      <c r="AD10">
        <f t="shared" si="2"/>
        <v>0</v>
      </c>
      <c r="AF10">
        <v>23.2</v>
      </c>
      <c r="AG10">
        <f t="shared" si="3"/>
        <v>0</v>
      </c>
      <c r="AI10">
        <v>20.9</v>
      </c>
      <c r="AJ10">
        <f t="shared" si="8"/>
        <v>0</v>
      </c>
      <c r="AL10">
        <v>13.2</v>
      </c>
      <c r="AR10" s="73">
        <v>41338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 s="73">
        <v>41338</v>
      </c>
      <c r="BG10">
        <f t="shared" si="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v>0</v>
      </c>
      <c r="BT10">
        <f t="shared" si="6"/>
        <v>0</v>
      </c>
    </row>
    <row r="11" spans="1:72" ht="15">
      <c r="A11" s="73">
        <v>41339</v>
      </c>
      <c r="T11">
        <v>15.2</v>
      </c>
      <c r="U11" s="14">
        <f t="shared" si="0"/>
        <v>0</v>
      </c>
      <c r="V11">
        <f aca="true" t="shared" si="9" ref="V11:V22">AVERAGE(U7:U11)</f>
        <v>-0.21999999999999992</v>
      </c>
      <c r="W11">
        <v>15.5</v>
      </c>
      <c r="X11">
        <f t="shared" si="1"/>
        <v>-0.09999999999999964</v>
      </c>
      <c r="Y11">
        <f aca="true" t="shared" si="10" ref="Y11:Y66">+AVERAGE(X7:X11)</f>
        <v>-0.3</v>
      </c>
      <c r="Z11">
        <v>28</v>
      </c>
      <c r="AA11">
        <f t="shared" si="7"/>
        <v>0</v>
      </c>
      <c r="AC11" s="66">
        <v>18.6</v>
      </c>
      <c r="AD11">
        <f t="shared" si="2"/>
        <v>0</v>
      </c>
      <c r="AE11">
        <f aca="true" t="shared" si="11" ref="AE11:AE37">+AVERAGE(AD7:AD11)</f>
        <v>-0.22000000000000028</v>
      </c>
      <c r="AF11">
        <v>23.4</v>
      </c>
      <c r="AG11">
        <f t="shared" si="3"/>
        <v>-0.1999999999999993</v>
      </c>
      <c r="AH11">
        <f aca="true" t="shared" si="12" ref="AH11:AH48">+AVERAGE(AG7:AG11)</f>
        <v>-0.11999999999999958</v>
      </c>
      <c r="AI11">
        <v>20.9</v>
      </c>
      <c r="AJ11">
        <f t="shared" si="8"/>
        <v>0</v>
      </c>
      <c r="AK11">
        <f>+AVERAGE(AJ7:AJ11)</f>
        <v>-0.019999999999999574</v>
      </c>
      <c r="AL11">
        <v>13.4</v>
      </c>
      <c r="AR11" s="73">
        <v>41339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 s="73">
        <v>41339</v>
      </c>
      <c r="BG11">
        <f t="shared" si="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v>0</v>
      </c>
      <c r="BT11">
        <f t="shared" si="6"/>
        <v>0</v>
      </c>
    </row>
    <row r="12" spans="1:72" ht="15">
      <c r="A12" s="73">
        <v>41340</v>
      </c>
      <c r="T12">
        <v>15.2</v>
      </c>
      <c r="U12" s="14">
        <f t="shared" si="0"/>
        <v>0</v>
      </c>
      <c r="V12">
        <f t="shared" si="9"/>
        <v>-0.1</v>
      </c>
      <c r="W12">
        <v>15.5</v>
      </c>
      <c r="X12">
        <f t="shared" si="1"/>
        <v>0</v>
      </c>
      <c r="Y12">
        <f t="shared" si="10"/>
        <v>-0.23999999999999985</v>
      </c>
      <c r="Z12">
        <v>28.3</v>
      </c>
      <c r="AA12">
        <f t="shared" si="7"/>
        <v>-0.3000000000000007</v>
      </c>
      <c r="AB12">
        <f aca="true" t="shared" si="13" ref="AB12:AB59">+AVERAGE(AA8:AA12)</f>
        <v>-0.2</v>
      </c>
      <c r="AC12" s="66">
        <v>18.6</v>
      </c>
      <c r="AD12">
        <f t="shared" si="2"/>
        <v>0</v>
      </c>
      <c r="AE12">
        <f t="shared" si="11"/>
        <v>-0.16000000000000014</v>
      </c>
      <c r="AF12">
        <v>23.5</v>
      </c>
      <c r="AG12">
        <f t="shared" si="3"/>
        <v>-0.10000000000000142</v>
      </c>
      <c r="AH12">
        <f t="shared" si="12"/>
        <v>-0.12000000000000029</v>
      </c>
      <c r="AI12">
        <v>21.2</v>
      </c>
      <c r="AJ12">
        <f t="shared" si="8"/>
        <v>-0.3000000000000007</v>
      </c>
      <c r="AK12">
        <f aca="true" t="shared" si="14" ref="AK12:AK75">+AVERAGE(AJ8:AJ12)</f>
        <v>-0.07999999999999971</v>
      </c>
      <c r="AL12">
        <v>13.4</v>
      </c>
      <c r="AR12" s="73">
        <v>41340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s="73">
        <v>41340</v>
      </c>
      <c r="BG12">
        <f t="shared" si="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v>0</v>
      </c>
      <c r="BT12">
        <f t="shared" si="6"/>
        <v>0</v>
      </c>
    </row>
    <row r="13" spans="1:72" ht="15">
      <c r="A13" s="73">
        <v>41341</v>
      </c>
      <c r="T13">
        <v>15.2</v>
      </c>
      <c r="U13" s="14">
        <f t="shared" si="0"/>
        <v>0</v>
      </c>
      <c r="V13">
        <f t="shared" si="9"/>
        <v>-0.05999999999999979</v>
      </c>
      <c r="W13">
        <v>15.5</v>
      </c>
      <c r="X13">
        <f t="shared" si="1"/>
        <v>0</v>
      </c>
      <c r="Y13">
        <f t="shared" si="10"/>
        <v>-0.23999999999999985</v>
      </c>
      <c r="Z13">
        <v>29.3</v>
      </c>
      <c r="AA13">
        <f t="shared" si="7"/>
        <v>-1</v>
      </c>
      <c r="AB13">
        <f t="shared" si="13"/>
        <v>-0.4</v>
      </c>
      <c r="AC13" s="66">
        <v>-99.9</v>
      </c>
      <c r="AD13">
        <f t="shared" si="2"/>
        <v>118.5</v>
      </c>
      <c r="AE13">
        <f t="shared" si="11"/>
        <v>23.6</v>
      </c>
      <c r="AF13">
        <v>24.3</v>
      </c>
      <c r="AG13">
        <f t="shared" si="3"/>
        <v>-0.8000000000000007</v>
      </c>
      <c r="AH13">
        <f t="shared" si="12"/>
        <v>-0.23999999999999985</v>
      </c>
      <c r="AI13">
        <v>21.4</v>
      </c>
      <c r="AJ13">
        <f t="shared" si="8"/>
        <v>-0.1999999999999993</v>
      </c>
      <c r="AK13">
        <f t="shared" si="14"/>
        <v>-0.11999999999999958</v>
      </c>
      <c r="AL13">
        <v>13.4</v>
      </c>
      <c r="AR13" s="73">
        <v>41341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 s="73">
        <v>41341</v>
      </c>
      <c r="BG13">
        <f t="shared" si="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v>0</v>
      </c>
      <c r="BT13">
        <f t="shared" si="6"/>
        <v>0</v>
      </c>
    </row>
    <row r="14" spans="1:72" ht="15">
      <c r="A14" s="73">
        <v>41342</v>
      </c>
      <c r="T14">
        <v>15.2</v>
      </c>
      <c r="U14" s="14">
        <f t="shared" si="0"/>
        <v>0</v>
      </c>
      <c r="V14">
        <f t="shared" si="9"/>
        <v>-0.019999999999999928</v>
      </c>
      <c r="W14">
        <v>15.5</v>
      </c>
      <c r="X14">
        <f t="shared" si="1"/>
        <v>0</v>
      </c>
      <c r="Y14">
        <f t="shared" si="10"/>
        <v>-0.11999999999999993</v>
      </c>
      <c r="Z14">
        <v>29.3</v>
      </c>
      <c r="AA14">
        <f t="shared" si="7"/>
        <v>0</v>
      </c>
      <c r="AB14">
        <f t="shared" si="13"/>
        <v>-0.38000000000000045</v>
      </c>
      <c r="AC14" s="66">
        <v>18.8</v>
      </c>
      <c r="AD14">
        <f t="shared" si="2"/>
        <v>-118.7</v>
      </c>
      <c r="AE14">
        <f t="shared" si="11"/>
        <v>-0.04000000000000057</v>
      </c>
      <c r="AF14">
        <v>24.4</v>
      </c>
      <c r="AG14">
        <f t="shared" si="3"/>
        <v>-0.09999999999999787</v>
      </c>
      <c r="AH14">
        <f t="shared" si="12"/>
        <v>-0.23999999999999985</v>
      </c>
      <c r="AI14">
        <v>21.5</v>
      </c>
      <c r="AJ14">
        <f t="shared" si="8"/>
        <v>-0.10000000000000142</v>
      </c>
      <c r="AK14">
        <f t="shared" si="14"/>
        <v>-0.12000000000000029</v>
      </c>
      <c r="AL14">
        <v>13.5</v>
      </c>
      <c r="AR14" s="73">
        <v>41342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s="73">
        <v>41342</v>
      </c>
      <c r="BG14">
        <f t="shared" si="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v>0</v>
      </c>
      <c r="BT14">
        <f t="shared" si="6"/>
        <v>0</v>
      </c>
    </row>
    <row r="15" spans="1:72" ht="15">
      <c r="A15" s="73">
        <v>41343</v>
      </c>
      <c r="T15">
        <v>15.2</v>
      </c>
      <c r="U15" s="14">
        <f t="shared" si="0"/>
        <v>0</v>
      </c>
      <c r="V15">
        <f t="shared" si="9"/>
        <v>0</v>
      </c>
      <c r="W15">
        <v>15.9</v>
      </c>
      <c r="X15">
        <f t="shared" si="1"/>
        <v>-0.40000000000000036</v>
      </c>
      <c r="Y15">
        <f t="shared" si="10"/>
        <v>-0.1</v>
      </c>
      <c r="Z15">
        <v>29.4</v>
      </c>
      <c r="AA15">
        <f t="shared" si="7"/>
        <v>-0.09999999999999787</v>
      </c>
      <c r="AB15">
        <f t="shared" si="13"/>
        <v>-0.2799999999999997</v>
      </c>
      <c r="AC15" s="66">
        <v>18.8</v>
      </c>
      <c r="AD15">
        <f t="shared" si="2"/>
        <v>0</v>
      </c>
      <c r="AE15">
        <f t="shared" si="11"/>
        <v>-0.04000000000000057</v>
      </c>
      <c r="AF15">
        <v>24.6</v>
      </c>
      <c r="AG15">
        <f t="shared" si="3"/>
        <v>-0.20000000000000284</v>
      </c>
      <c r="AH15">
        <f t="shared" si="12"/>
        <v>-0.2800000000000004</v>
      </c>
      <c r="AI15">
        <v>21.6</v>
      </c>
      <c r="AJ15">
        <f t="shared" si="8"/>
        <v>-0.10000000000000142</v>
      </c>
      <c r="AK15">
        <f t="shared" si="14"/>
        <v>-0.14000000000000057</v>
      </c>
      <c r="AL15">
        <v>13.5</v>
      </c>
      <c r="AR15" s="73">
        <v>41343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 s="73">
        <v>41343</v>
      </c>
      <c r="BG15">
        <f t="shared" si="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v>0</v>
      </c>
      <c r="BT15">
        <f t="shared" si="6"/>
        <v>0</v>
      </c>
    </row>
    <row r="16" spans="1:72" ht="15">
      <c r="A16" s="73">
        <v>41344</v>
      </c>
      <c r="T16">
        <v>15.2</v>
      </c>
      <c r="U16" s="14">
        <f t="shared" si="0"/>
        <v>0</v>
      </c>
      <c r="V16">
        <f t="shared" si="9"/>
        <v>0</v>
      </c>
      <c r="W16">
        <v>15.9</v>
      </c>
      <c r="X16">
        <f t="shared" si="1"/>
        <v>0</v>
      </c>
      <c r="Y16">
        <f t="shared" si="10"/>
        <v>-0.08000000000000007</v>
      </c>
      <c r="Z16">
        <v>29.5</v>
      </c>
      <c r="AA16">
        <f t="shared" si="7"/>
        <v>-0.10000000000000142</v>
      </c>
      <c r="AB16">
        <f t="shared" si="13"/>
        <v>-0.3</v>
      </c>
      <c r="AC16" s="66">
        <v>18.8</v>
      </c>
      <c r="AD16">
        <f t="shared" si="2"/>
        <v>0</v>
      </c>
      <c r="AE16">
        <f t="shared" si="11"/>
        <v>-0.04000000000000057</v>
      </c>
      <c r="AF16">
        <v>24.8</v>
      </c>
      <c r="AG16">
        <f t="shared" si="3"/>
        <v>-0.1999999999999993</v>
      </c>
      <c r="AH16">
        <f t="shared" si="12"/>
        <v>-0.2800000000000004</v>
      </c>
      <c r="AI16">
        <v>21.7</v>
      </c>
      <c r="AJ16">
        <f t="shared" si="8"/>
        <v>-0.09999999999999787</v>
      </c>
      <c r="AK16">
        <f t="shared" si="14"/>
        <v>-0.16000000000000014</v>
      </c>
      <c r="AL16">
        <v>13.5</v>
      </c>
      <c r="AR16" s="73">
        <v>41344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s="73">
        <v>41344</v>
      </c>
      <c r="BG16">
        <f t="shared" si="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v>0</v>
      </c>
      <c r="BT16">
        <f t="shared" si="6"/>
        <v>0</v>
      </c>
    </row>
    <row r="17" spans="1:72" ht="15">
      <c r="A17" s="73">
        <v>41345</v>
      </c>
      <c r="T17">
        <v>15.2</v>
      </c>
      <c r="U17" s="14">
        <f t="shared" si="0"/>
        <v>0</v>
      </c>
      <c r="V17">
        <f t="shared" si="9"/>
        <v>0</v>
      </c>
      <c r="W17">
        <v>15.9</v>
      </c>
      <c r="X17">
        <f t="shared" si="1"/>
        <v>0</v>
      </c>
      <c r="Y17">
        <f t="shared" si="10"/>
        <v>-0.08000000000000007</v>
      </c>
      <c r="Z17">
        <v>30.3</v>
      </c>
      <c r="AA17">
        <f t="shared" si="7"/>
        <v>-0.8000000000000007</v>
      </c>
      <c r="AB17">
        <f t="shared" si="13"/>
        <v>-0.4</v>
      </c>
      <c r="AC17" s="66">
        <v>18.8</v>
      </c>
      <c r="AD17">
        <f t="shared" si="2"/>
        <v>0</v>
      </c>
      <c r="AE17">
        <f t="shared" si="11"/>
        <v>-0.04000000000000057</v>
      </c>
      <c r="AF17">
        <v>24.8</v>
      </c>
      <c r="AG17">
        <f t="shared" si="3"/>
        <v>0</v>
      </c>
      <c r="AH17">
        <f t="shared" si="12"/>
        <v>-0.2600000000000001</v>
      </c>
      <c r="AI17">
        <v>22.1</v>
      </c>
      <c r="AJ17">
        <f t="shared" si="8"/>
        <v>-0.40000000000000213</v>
      </c>
      <c r="AK17">
        <f t="shared" si="14"/>
        <v>-0.18000000000000044</v>
      </c>
      <c r="AL17">
        <v>13.6</v>
      </c>
      <c r="AR17" s="73">
        <v>41345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 s="73">
        <v>41345</v>
      </c>
      <c r="BG17">
        <f t="shared" si="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v>0</v>
      </c>
      <c r="BT17">
        <f t="shared" si="6"/>
        <v>0</v>
      </c>
    </row>
    <row r="18" spans="1:72" ht="15">
      <c r="A18" s="73">
        <v>41346</v>
      </c>
      <c r="T18" s="27">
        <v>15.2</v>
      </c>
      <c r="U18" s="14">
        <f t="shared" si="0"/>
        <v>0</v>
      </c>
      <c r="V18">
        <f t="shared" si="9"/>
        <v>0</v>
      </c>
      <c r="W18">
        <v>16.1</v>
      </c>
      <c r="X18">
        <f t="shared" si="1"/>
        <v>-0.20000000000000107</v>
      </c>
      <c r="Y18">
        <f t="shared" si="10"/>
        <v>-0.12000000000000029</v>
      </c>
      <c r="Z18">
        <v>30.5</v>
      </c>
      <c r="AA18">
        <f t="shared" si="7"/>
        <v>-0.1999999999999993</v>
      </c>
      <c r="AB18">
        <f t="shared" si="13"/>
        <v>-0.23999999999999985</v>
      </c>
      <c r="AC18" s="66">
        <v>18.8</v>
      </c>
      <c r="AD18">
        <f t="shared" si="2"/>
        <v>0</v>
      </c>
      <c r="AE18">
        <f t="shared" si="11"/>
        <v>-23.740000000000002</v>
      </c>
      <c r="AF18">
        <v>24.7</v>
      </c>
      <c r="AG18">
        <f t="shared" si="3"/>
        <v>0.10000000000000142</v>
      </c>
      <c r="AH18">
        <f t="shared" si="12"/>
        <v>-0.07999999999999971</v>
      </c>
      <c r="AI18">
        <v>22.1</v>
      </c>
      <c r="AJ18">
        <f t="shared" si="8"/>
        <v>0</v>
      </c>
      <c r="AK18">
        <f t="shared" si="14"/>
        <v>-0.14000000000000057</v>
      </c>
      <c r="AL18">
        <v>13.6</v>
      </c>
      <c r="AR18" s="73">
        <v>41346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73">
        <v>41346</v>
      </c>
      <c r="BG18">
        <f t="shared" si="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v>0</v>
      </c>
      <c r="BT18">
        <f t="shared" si="6"/>
        <v>0</v>
      </c>
    </row>
    <row r="19" spans="1:72" ht="15">
      <c r="A19" s="73">
        <v>41347</v>
      </c>
      <c r="T19">
        <v>15.1</v>
      </c>
      <c r="U19" s="14">
        <f>T18-T19</f>
        <v>0.09999999999999964</v>
      </c>
      <c r="V19">
        <f t="shared" si="9"/>
        <v>0.019999999999999928</v>
      </c>
      <c r="W19">
        <v>16.1</v>
      </c>
      <c r="X19">
        <f t="shared" si="1"/>
        <v>0</v>
      </c>
      <c r="Y19">
        <f t="shared" si="10"/>
        <v>-0.12000000000000029</v>
      </c>
      <c r="Z19">
        <v>30.6</v>
      </c>
      <c r="AA19">
        <f t="shared" si="7"/>
        <v>-0.10000000000000142</v>
      </c>
      <c r="AB19">
        <f t="shared" si="13"/>
        <v>-0.2600000000000001</v>
      </c>
      <c r="AC19" s="66">
        <v>18.8</v>
      </c>
      <c r="AD19">
        <f t="shared" si="2"/>
        <v>0</v>
      </c>
      <c r="AE19">
        <f t="shared" si="11"/>
        <v>0</v>
      </c>
      <c r="AF19">
        <v>24.7</v>
      </c>
      <c r="AG19">
        <f t="shared" si="3"/>
        <v>0</v>
      </c>
      <c r="AH19">
        <f t="shared" si="12"/>
        <v>-0.060000000000000143</v>
      </c>
      <c r="AI19">
        <v>22.2</v>
      </c>
      <c r="AJ19">
        <f t="shared" si="8"/>
        <v>-0.09999999999999787</v>
      </c>
      <c r="AK19">
        <f t="shared" si="14"/>
        <v>-0.13999999999999985</v>
      </c>
      <c r="AL19">
        <v>13.6</v>
      </c>
      <c r="AR19" s="73">
        <v>41347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 s="73">
        <v>41347</v>
      </c>
      <c r="BG19">
        <f t="shared" si="4"/>
        <v>0</v>
      </c>
      <c r="BH19">
        <f t="shared" si="5"/>
        <v>0</v>
      </c>
      <c r="BI19">
        <f t="shared" si="5"/>
        <v>0</v>
      </c>
      <c r="BJ19">
        <f t="shared" si="5"/>
        <v>0</v>
      </c>
      <c r="BK19">
        <f t="shared" si="5"/>
        <v>0</v>
      </c>
      <c r="BL19">
        <f t="shared" si="5"/>
        <v>0</v>
      </c>
      <c r="BM19">
        <f t="shared" si="5"/>
        <v>0</v>
      </c>
      <c r="BN19">
        <f t="shared" si="5"/>
        <v>0</v>
      </c>
      <c r="BO19">
        <f t="shared" si="5"/>
        <v>0</v>
      </c>
      <c r="BP19">
        <f t="shared" si="5"/>
        <v>0</v>
      </c>
      <c r="BQ19">
        <f t="shared" si="5"/>
        <v>0</v>
      </c>
      <c r="BR19">
        <f t="shared" si="5"/>
        <v>0</v>
      </c>
      <c r="BS19">
        <v>0</v>
      </c>
      <c r="BT19">
        <f t="shared" si="6"/>
        <v>0</v>
      </c>
    </row>
    <row r="20" spans="1:72" ht="15">
      <c r="A20" s="73">
        <v>41348</v>
      </c>
      <c r="T20">
        <v>15</v>
      </c>
      <c r="U20" s="14">
        <f aca="true" t="shared" si="15" ref="U20:U75">T19-T20</f>
        <v>0.09999999999999964</v>
      </c>
      <c r="V20">
        <f t="shared" si="9"/>
        <v>0.039999999999999855</v>
      </c>
      <c r="W20">
        <v>16.1</v>
      </c>
      <c r="X20">
        <f t="shared" si="1"/>
        <v>0</v>
      </c>
      <c r="Y20">
        <f t="shared" si="10"/>
        <v>-0.040000000000000216</v>
      </c>
      <c r="Z20">
        <v>30.7</v>
      </c>
      <c r="AA20">
        <f t="shared" si="7"/>
        <v>-0.09999999999999787</v>
      </c>
      <c r="AB20">
        <f t="shared" si="13"/>
        <v>-0.2600000000000001</v>
      </c>
      <c r="AC20" s="66">
        <v>18.8</v>
      </c>
      <c r="AD20">
        <f t="shared" si="2"/>
        <v>0</v>
      </c>
      <c r="AE20">
        <f t="shared" si="11"/>
        <v>0</v>
      </c>
      <c r="AF20">
        <v>25.7</v>
      </c>
      <c r="AG20">
        <f t="shared" si="3"/>
        <v>-1</v>
      </c>
      <c r="AH20">
        <f t="shared" si="12"/>
        <v>-0.21999999999999958</v>
      </c>
      <c r="AI20">
        <v>22.2</v>
      </c>
      <c r="AJ20">
        <f t="shared" si="8"/>
        <v>0</v>
      </c>
      <c r="AK20">
        <f t="shared" si="14"/>
        <v>-0.11999999999999958</v>
      </c>
      <c r="AL20">
        <v>13.6</v>
      </c>
      <c r="AR20" s="73">
        <v>41348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73">
        <v>41348</v>
      </c>
      <c r="BG20">
        <f t="shared" si="4"/>
        <v>0</v>
      </c>
      <c r="BH20">
        <f t="shared" si="5"/>
        <v>0</v>
      </c>
      <c r="BI20">
        <f t="shared" si="5"/>
        <v>0</v>
      </c>
      <c r="BJ20">
        <f t="shared" si="5"/>
        <v>0</v>
      </c>
      <c r="BK20">
        <f t="shared" si="5"/>
        <v>0</v>
      </c>
      <c r="BL20">
        <f t="shared" si="5"/>
        <v>0</v>
      </c>
      <c r="BM20">
        <f t="shared" si="5"/>
        <v>0</v>
      </c>
      <c r="BN20">
        <f t="shared" si="5"/>
        <v>0</v>
      </c>
      <c r="BO20">
        <f t="shared" si="5"/>
        <v>0</v>
      </c>
      <c r="BP20">
        <f t="shared" si="5"/>
        <v>0</v>
      </c>
      <c r="BQ20">
        <f t="shared" si="5"/>
        <v>0</v>
      </c>
      <c r="BR20">
        <f t="shared" si="5"/>
        <v>0</v>
      </c>
      <c r="BS20">
        <v>0</v>
      </c>
      <c r="BT20">
        <f t="shared" si="6"/>
        <v>0</v>
      </c>
    </row>
    <row r="21" spans="1:72" ht="15">
      <c r="A21" s="73">
        <v>41349</v>
      </c>
      <c r="T21">
        <v>14.9</v>
      </c>
      <c r="U21" s="14">
        <f t="shared" si="15"/>
        <v>0.09999999999999964</v>
      </c>
      <c r="V21">
        <f t="shared" si="9"/>
        <v>0.05999999999999979</v>
      </c>
      <c r="W21">
        <v>16.1</v>
      </c>
      <c r="X21">
        <f t="shared" si="1"/>
        <v>0</v>
      </c>
      <c r="Y21">
        <f t="shared" si="10"/>
        <v>-0.040000000000000216</v>
      </c>
      <c r="Z21">
        <v>30.8</v>
      </c>
      <c r="AA21">
        <f t="shared" si="7"/>
        <v>-0.10000000000000142</v>
      </c>
      <c r="AB21">
        <f t="shared" si="13"/>
        <v>-0.2600000000000001</v>
      </c>
      <c r="AC21" s="66">
        <v>18.7</v>
      </c>
      <c r="AD21">
        <f t="shared" si="2"/>
        <v>0.10000000000000142</v>
      </c>
      <c r="AE21">
        <f t="shared" si="11"/>
        <v>0.020000000000000285</v>
      </c>
      <c r="AF21">
        <v>26.4</v>
      </c>
      <c r="AG21">
        <f t="shared" si="3"/>
        <v>-0.6999999999999993</v>
      </c>
      <c r="AH21">
        <f t="shared" si="12"/>
        <v>-0.31999999999999956</v>
      </c>
      <c r="AI21">
        <v>22</v>
      </c>
      <c r="AJ21">
        <f t="shared" si="8"/>
        <v>0.1999999999999993</v>
      </c>
      <c r="AK21">
        <f t="shared" si="14"/>
        <v>-0.060000000000000143</v>
      </c>
      <c r="AL21">
        <v>13.8</v>
      </c>
      <c r="AR21" s="73">
        <v>41349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 s="73">
        <v>41349</v>
      </c>
      <c r="BG21">
        <f t="shared" si="4"/>
        <v>0</v>
      </c>
      <c r="BH21">
        <f t="shared" si="5"/>
        <v>0</v>
      </c>
      <c r="BI21">
        <f t="shared" si="5"/>
        <v>0</v>
      </c>
      <c r="BJ21">
        <f t="shared" si="5"/>
        <v>0</v>
      </c>
      <c r="BK21">
        <f t="shared" si="5"/>
        <v>0</v>
      </c>
      <c r="BL21">
        <f t="shared" si="5"/>
        <v>0</v>
      </c>
      <c r="BM21">
        <f t="shared" si="5"/>
        <v>0</v>
      </c>
      <c r="BN21">
        <f t="shared" si="5"/>
        <v>0</v>
      </c>
      <c r="BO21">
        <f t="shared" si="5"/>
        <v>0</v>
      </c>
      <c r="BP21">
        <f t="shared" si="5"/>
        <v>0</v>
      </c>
      <c r="BQ21">
        <f t="shared" si="5"/>
        <v>0</v>
      </c>
      <c r="BR21">
        <f t="shared" si="5"/>
        <v>0</v>
      </c>
      <c r="BS21">
        <v>0</v>
      </c>
      <c r="BT21">
        <f t="shared" si="6"/>
        <v>0</v>
      </c>
    </row>
    <row r="22" spans="1:72" ht="15">
      <c r="A22" s="73">
        <v>41350</v>
      </c>
      <c r="T22">
        <v>14.7</v>
      </c>
      <c r="U22" s="14">
        <f t="shared" si="15"/>
        <v>0.20000000000000107</v>
      </c>
      <c r="V22">
        <f t="shared" si="9"/>
        <v>0.1</v>
      </c>
      <c r="W22">
        <v>16.1</v>
      </c>
      <c r="X22">
        <f t="shared" si="1"/>
        <v>0</v>
      </c>
      <c r="Y22">
        <f t="shared" si="10"/>
        <v>-0.040000000000000216</v>
      </c>
      <c r="Z22">
        <v>31</v>
      </c>
      <c r="AA22">
        <f t="shared" si="7"/>
        <v>-0.1999999999999993</v>
      </c>
      <c r="AB22">
        <f t="shared" si="13"/>
        <v>-0.13999999999999985</v>
      </c>
      <c r="AC22" s="66">
        <v>18.5</v>
      </c>
      <c r="AD22">
        <f t="shared" si="2"/>
        <v>0.1999999999999993</v>
      </c>
      <c r="AE22">
        <f t="shared" si="11"/>
        <v>0.060000000000000143</v>
      </c>
      <c r="AF22">
        <v>26.9</v>
      </c>
      <c r="AG22">
        <f t="shared" si="3"/>
        <v>-0.5</v>
      </c>
      <c r="AH22">
        <f t="shared" si="12"/>
        <v>-0.4199999999999996</v>
      </c>
      <c r="AI22">
        <v>21.6</v>
      </c>
      <c r="AJ22">
        <f t="shared" si="8"/>
        <v>0.3999999999999986</v>
      </c>
      <c r="AK22">
        <f t="shared" si="14"/>
        <v>0.1</v>
      </c>
      <c r="AL22">
        <v>14</v>
      </c>
      <c r="AR22" s="73">
        <v>41350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 s="73">
        <v>41350</v>
      </c>
      <c r="BG22">
        <f t="shared" si="4"/>
        <v>0</v>
      </c>
      <c r="BH22">
        <f t="shared" si="5"/>
        <v>0</v>
      </c>
      <c r="BI22">
        <f t="shared" si="5"/>
        <v>0</v>
      </c>
      <c r="BJ22">
        <f t="shared" si="5"/>
        <v>0</v>
      </c>
      <c r="BK22">
        <f t="shared" si="5"/>
        <v>0</v>
      </c>
      <c r="BL22">
        <f t="shared" si="5"/>
        <v>0</v>
      </c>
      <c r="BM22">
        <f t="shared" si="5"/>
        <v>0</v>
      </c>
      <c r="BN22">
        <f t="shared" si="5"/>
        <v>0</v>
      </c>
      <c r="BO22">
        <f t="shared" si="5"/>
        <v>0</v>
      </c>
      <c r="BP22">
        <f t="shared" si="5"/>
        <v>0</v>
      </c>
      <c r="BQ22">
        <f t="shared" si="5"/>
        <v>0</v>
      </c>
      <c r="BR22">
        <f t="shared" si="5"/>
        <v>0</v>
      </c>
      <c r="BS22">
        <v>0</v>
      </c>
      <c r="BT22">
        <f t="shared" si="6"/>
        <v>0</v>
      </c>
    </row>
    <row r="23" spans="1:72" ht="15">
      <c r="A23" s="73">
        <v>41351</v>
      </c>
      <c r="T23">
        <v>14.5</v>
      </c>
      <c r="U23" s="14">
        <f t="shared" si="15"/>
        <v>0.1999999999999993</v>
      </c>
      <c r="V23">
        <f>AVERAGE(U19:U23)</f>
        <v>0.13999999999999985</v>
      </c>
      <c r="W23">
        <v>16.1</v>
      </c>
      <c r="X23">
        <f t="shared" si="1"/>
        <v>0</v>
      </c>
      <c r="Y23">
        <f t="shared" si="10"/>
        <v>0</v>
      </c>
      <c r="Z23">
        <v>31.1</v>
      </c>
      <c r="AA23">
        <f t="shared" si="7"/>
        <v>-0.10000000000000142</v>
      </c>
      <c r="AB23">
        <f t="shared" si="13"/>
        <v>-0.12000000000000029</v>
      </c>
      <c r="AC23" s="66">
        <v>18.2</v>
      </c>
      <c r="AD23">
        <f t="shared" si="2"/>
        <v>0.3000000000000007</v>
      </c>
      <c r="AE23">
        <f t="shared" si="11"/>
        <v>0.12000000000000029</v>
      </c>
      <c r="AF23">
        <v>28.4</v>
      </c>
      <c r="AG23">
        <f t="shared" si="3"/>
        <v>-1.5</v>
      </c>
      <c r="AH23">
        <f t="shared" si="12"/>
        <v>-0.7399999999999999</v>
      </c>
      <c r="AI23">
        <v>21.2</v>
      </c>
      <c r="AJ23">
        <f t="shared" si="8"/>
        <v>0.40000000000000213</v>
      </c>
      <c r="AK23">
        <f t="shared" si="14"/>
        <v>0.18000000000000044</v>
      </c>
      <c r="AL23">
        <v>14</v>
      </c>
      <c r="AR23" s="73">
        <v>41351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 s="73">
        <v>41351</v>
      </c>
      <c r="BG23">
        <f t="shared" si="4"/>
        <v>0</v>
      </c>
      <c r="BH23">
        <f aca="true" t="shared" si="16" ref="BH23:BH58">BH22+AT23</f>
        <v>0</v>
      </c>
      <c r="BI23">
        <f aca="true" t="shared" si="17" ref="BI23:BI58">BI22+AU23</f>
        <v>0</v>
      </c>
      <c r="BJ23">
        <f aca="true" t="shared" si="18" ref="BJ23:BJ58">BJ22+AV23</f>
        <v>0</v>
      </c>
      <c r="BK23">
        <f aca="true" t="shared" si="19" ref="BK23:BK58">BK22+AW23</f>
        <v>0</v>
      </c>
      <c r="BL23">
        <f aca="true" t="shared" si="20" ref="BL23:BL58">BL22+AX23</f>
        <v>0</v>
      </c>
      <c r="BM23">
        <f aca="true" t="shared" si="21" ref="BM23:BM58">BM22+AY23</f>
        <v>0</v>
      </c>
      <c r="BN23">
        <f aca="true" t="shared" si="22" ref="BN23:BN58">BN22+AZ23</f>
        <v>0</v>
      </c>
      <c r="BO23">
        <f aca="true" t="shared" si="23" ref="BO23:BO58">BO22+BA23</f>
        <v>0</v>
      </c>
      <c r="BP23">
        <f aca="true" t="shared" si="24" ref="BP23:BP58">BP22+BB23</f>
        <v>0</v>
      </c>
      <c r="BQ23">
        <f aca="true" t="shared" si="25" ref="BQ23:BQ58">BQ22+BC23</f>
        <v>0</v>
      </c>
      <c r="BR23">
        <f aca="true" t="shared" si="26" ref="BR23:BS86">BR22+BD23</f>
        <v>0</v>
      </c>
      <c r="BS23">
        <v>0</v>
      </c>
      <c r="BT23">
        <f t="shared" si="6"/>
        <v>0</v>
      </c>
    </row>
    <row r="24" spans="1:72" ht="15">
      <c r="A24" s="73">
        <v>41352</v>
      </c>
      <c r="T24">
        <v>14.5</v>
      </c>
      <c r="U24" s="14">
        <f t="shared" si="15"/>
        <v>0</v>
      </c>
      <c r="V24">
        <f>AVERAGE(U20:U24)</f>
        <v>0.11999999999999993</v>
      </c>
      <c r="W24">
        <v>16.1</v>
      </c>
      <c r="X24">
        <f t="shared" si="1"/>
        <v>0</v>
      </c>
      <c r="Y24">
        <f t="shared" si="10"/>
        <v>0</v>
      </c>
      <c r="Z24">
        <v>31.9</v>
      </c>
      <c r="AA24">
        <f t="shared" si="7"/>
        <v>-0.7999999999999972</v>
      </c>
      <c r="AB24">
        <f t="shared" si="13"/>
        <v>-0.25999999999999945</v>
      </c>
      <c r="AC24" s="66">
        <v>18.1</v>
      </c>
      <c r="AD24">
        <f t="shared" si="2"/>
        <v>0.09999999999999787</v>
      </c>
      <c r="AE24">
        <f t="shared" si="11"/>
        <v>0.13999999999999985</v>
      </c>
      <c r="AF24">
        <v>28.5</v>
      </c>
      <c r="AG24">
        <f t="shared" si="3"/>
        <v>-0.10000000000000142</v>
      </c>
      <c r="AH24">
        <f t="shared" si="12"/>
        <v>-0.7600000000000001</v>
      </c>
      <c r="AI24">
        <v>20.6</v>
      </c>
      <c r="AJ24">
        <f t="shared" si="8"/>
        <v>0.5999999999999979</v>
      </c>
      <c r="AK24">
        <f t="shared" si="14"/>
        <v>0.31999999999999956</v>
      </c>
      <c r="AL24">
        <v>14.7</v>
      </c>
      <c r="AR24" s="73">
        <v>41352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 s="73">
        <v>41352</v>
      </c>
      <c r="BG24">
        <f t="shared" si="4"/>
        <v>0</v>
      </c>
      <c r="BH24">
        <f t="shared" si="16"/>
        <v>0</v>
      </c>
      <c r="BI24">
        <f t="shared" si="17"/>
        <v>0</v>
      </c>
      <c r="BJ24">
        <f t="shared" si="18"/>
        <v>0</v>
      </c>
      <c r="BK24">
        <f t="shared" si="19"/>
        <v>0</v>
      </c>
      <c r="BL24">
        <f t="shared" si="20"/>
        <v>0</v>
      </c>
      <c r="BM24">
        <f t="shared" si="21"/>
        <v>0</v>
      </c>
      <c r="BN24">
        <f t="shared" si="22"/>
        <v>0</v>
      </c>
      <c r="BO24">
        <f t="shared" si="23"/>
        <v>0</v>
      </c>
      <c r="BP24">
        <f t="shared" si="24"/>
        <v>0</v>
      </c>
      <c r="BQ24">
        <f t="shared" si="25"/>
        <v>0</v>
      </c>
      <c r="BR24">
        <f t="shared" si="26"/>
        <v>0</v>
      </c>
      <c r="BS24">
        <v>0</v>
      </c>
      <c r="BT24">
        <f t="shared" si="6"/>
        <v>0</v>
      </c>
    </row>
    <row r="25" spans="1:72" ht="15">
      <c r="A25" s="73">
        <v>41353</v>
      </c>
      <c r="T25">
        <v>14.5</v>
      </c>
      <c r="U25" s="14">
        <f t="shared" si="15"/>
        <v>0</v>
      </c>
      <c r="V25">
        <f>AVERAGE(U21:U25)</f>
        <v>0.1</v>
      </c>
      <c r="W25">
        <v>16.1</v>
      </c>
      <c r="X25">
        <f t="shared" si="1"/>
        <v>0</v>
      </c>
      <c r="Y25">
        <f t="shared" si="10"/>
        <v>0</v>
      </c>
      <c r="Z25">
        <v>32</v>
      </c>
      <c r="AA25">
        <f t="shared" si="7"/>
        <v>-0.10000000000000142</v>
      </c>
      <c r="AB25">
        <f t="shared" si="13"/>
        <v>-0.2600000000000001</v>
      </c>
      <c r="AC25" s="66">
        <v>18.1</v>
      </c>
      <c r="AD25">
        <f t="shared" si="2"/>
        <v>0</v>
      </c>
      <c r="AE25">
        <f t="shared" si="11"/>
        <v>0.13999999999999985</v>
      </c>
      <c r="AF25">
        <v>28.5</v>
      </c>
      <c r="AG25">
        <f t="shared" si="3"/>
        <v>0</v>
      </c>
      <c r="AH25">
        <f t="shared" si="12"/>
        <v>-0.5600000000000002</v>
      </c>
      <c r="AI25">
        <v>19.8</v>
      </c>
      <c r="AJ25">
        <f t="shared" si="8"/>
        <v>0.8000000000000007</v>
      </c>
      <c r="AK25">
        <f t="shared" si="14"/>
        <v>0.4799999999999997</v>
      </c>
      <c r="AL25">
        <v>15.1</v>
      </c>
      <c r="AR25" s="73">
        <v>41353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 s="73">
        <v>41353</v>
      </c>
      <c r="BG25">
        <f t="shared" si="4"/>
        <v>0</v>
      </c>
      <c r="BH25">
        <f t="shared" si="16"/>
        <v>0</v>
      </c>
      <c r="BI25">
        <f t="shared" si="17"/>
        <v>0</v>
      </c>
      <c r="BJ25">
        <f t="shared" si="18"/>
        <v>0</v>
      </c>
      <c r="BK25">
        <f t="shared" si="19"/>
        <v>0</v>
      </c>
      <c r="BL25">
        <f t="shared" si="20"/>
        <v>0</v>
      </c>
      <c r="BM25">
        <f t="shared" si="21"/>
        <v>0</v>
      </c>
      <c r="BN25">
        <f t="shared" si="22"/>
        <v>0</v>
      </c>
      <c r="BO25">
        <f t="shared" si="23"/>
        <v>0</v>
      </c>
      <c r="BP25">
        <f t="shared" si="24"/>
        <v>0</v>
      </c>
      <c r="BQ25">
        <f t="shared" si="25"/>
        <v>0</v>
      </c>
      <c r="BR25">
        <f t="shared" si="26"/>
        <v>0</v>
      </c>
      <c r="BS25">
        <v>0</v>
      </c>
      <c r="BT25">
        <f t="shared" si="6"/>
        <v>0</v>
      </c>
    </row>
    <row r="26" spans="1:72" ht="15">
      <c r="A26" s="73">
        <v>41354</v>
      </c>
      <c r="T26">
        <v>14.5</v>
      </c>
      <c r="U26" s="14">
        <f t="shared" si="15"/>
        <v>0</v>
      </c>
      <c r="V26">
        <f aca="true" t="shared" si="27" ref="V26:V75">AVERAGE(U22:U26)</f>
        <v>0.08000000000000007</v>
      </c>
      <c r="W26">
        <v>16.3</v>
      </c>
      <c r="X26">
        <f t="shared" si="1"/>
        <v>-0.1999999999999993</v>
      </c>
      <c r="Y26">
        <f t="shared" si="10"/>
        <v>-0.039999999999999855</v>
      </c>
      <c r="Z26">
        <v>32.1</v>
      </c>
      <c r="AA26">
        <f t="shared" si="7"/>
        <v>-0.10000000000000142</v>
      </c>
      <c r="AB26">
        <f t="shared" si="13"/>
        <v>-0.2600000000000001</v>
      </c>
      <c r="AC26" s="66">
        <v>18.1</v>
      </c>
      <c r="AD26">
        <f t="shared" si="2"/>
        <v>0</v>
      </c>
      <c r="AE26">
        <f t="shared" si="11"/>
        <v>0.11999999999999958</v>
      </c>
      <c r="AF26">
        <v>28.9</v>
      </c>
      <c r="AG26">
        <f t="shared" si="3"/>
        <v>-0.3999999999999986</v>
      </c>
      <c r="AH26">
        <f t="shared" si="12"/>
        <v>-0.5</v>
      </c>
      <c r="AI26">
        <v>19.3</v>
      </c>
      <c r="AJ26">
        <f t="shared" si="8"/>
        <v>0.5</v>
      </c>
      <c r="AK26">
        <f t="shared" si="14"/>
        <v>0.5399999999999998</v>
      </c>
      <c r="AL26">
        <v>15.2</v>
      </c>
      <c r="AR26" s="73">
        <v>41354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 s="73">
        <v>41354</v>
      </c>
      <c r="BG26">
        <f t="shared" si="4"/>
        <v>0</v>
      </c>
      <c r="BH26">
        <f t="shared" si="16"/>
        <v>0</v>
      </c>
      <c r="BI26">
        <f t="shared" si="17"/>
        <v>0</v>
      </c>
      <c r="BJ26">
        <f t="shared" si="18"/>
        <v>0</v>
      </c>
      <c r="BK26">
        <f t="shared" si="19"/>
        <v>0</v>
      </c>
      <c r="BL26">
        <f t="shared" si="20"/>
        <v>0</v>
      </c>
      <c r="BM26">
        <f t="shared" si="21"/>
        <v>0</v>
      </c>
      <c r="BN26">
        <f t="shared" si="22"/>
        <v>0</v>
      </c>
      <c r="BO26">
        <f t="shared" si="23"/>
        <v>0</v>
      </c>
      <c r="BP26">
        <f t="shared" si="24"/>
        <v>0</v>
      </c>
      <c r="BQ26">
        <f t="shared" si="25"/>
        <v>0</v>
      </c>
      <c r="BR26">
        <f t="shared" si="26"/>
        <v>0</v>
      </c>
      <c r="BS26">
        <v>0</v>
      </c>
      <c r="BT26">
        <f t="shared" si="6"/>
        <v>0</v>
      </c>
    </row>
    <row r="27" spans="1:72" ht="15">
      <c r="A27" s="73">
        <v>41355</v>
      </c>
      <c r="T27">
        <v>14.5</v>
      </c>
      <c r="U27" s="14">
        <f t="shared" si="15"/>
        <v>0</v>
      </c>
      <c r="V27">
        <f t="shared" si="27"/>
        <v>0.039999999999999855</v>
      </c>
      <c r="W27">
        <v>16.9</v>
      </c>
      <c r="X27">
        <f t="shared" si="1"/>
        <v>-0.5999999999999979</v>
      </c>
      <c r="Y27">
        <f t="shared" si="10"/>
        <v>-0.15999999999999942</v>
      </c>
      <c r="Z27">
        <v>32.2</v>
      </c>
      <c r="AA27">
        <f t="shared" si="7"/>
        <v>-0.10000000000000142</v>
      </c>
      <c r="AB27">
        <f t="shared" si="13"/>
        <v>-0.24000000000000057</v>
      </c>
      <c r="AC27" s="66">
        <v>17.9</v>
      </c>
      <c r="AD27">
        <f t="shared" si="2"/>
        <v>0.20000000000000284</v>
      </c>
      <c r="AE27">
        <f t="shared" si="11"/>
        <v>0.12000000000000029</v>
      </c>
      <c r="AF27">
        <v>28.9</v>
      </c>
      <c r="AG27">
        <f t="shared" si="3"/>
        <v>0</v>
      </c>
      <c r="AH27">
        <f t="shared" si="12"/>
        <v>-0.4</v>
      </c>
      <c r="AI27">
        <v>18.8</v>
      </c>
      <c r="AJ27">
        <f t="shared" si="8"/>
        <v>0.5</v>
      </c>
      <c r="AK27">
        <f t="shared" si="14"/>
        <v>0.5600000000000002</v>
      </c>
      <c r="AL27">
        <v>15.3</v>
      </c>
      <c r="AR27" s="73">
        <v>41355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 s="73">
        <v>41355</v>
      </c>
      <c r="BG27">
        <f t="shared" si="4"/>
        <v>0</v>
      </c>
      <c r="BH27">
        <f t="shared" si="16"/>
        <v>0</v>
      </c>
      <c r="BI27">
        <f t="shared" si="17"/>
        <v>0</v>
      </c>
      <c r="BJ27">
        <f t="shared" si="18"/>
        <v>0</v>
      </c>
      <c r="BK27">
        <f t="shared" si="19"/>
        <v>0</v>
      </c>
      <c r="BL27">
        <f t="shared" si="20"/>
        <v>0</v>
      </c>
      <c r="BM27">
        <f t="shared" si="21"/>
        <v>0</v>
      </c>
      <c r="BN27">
        <f t="shared" si="22"/>
        <v>0</v>
      </c>
      <c r="BO27">
        <f t="shared" si="23"/>
        <v>0</v>
      </c>
      <c r="BP27">
        <f t="shared" si="24"/>
        <v>0</v>
      </c>
      <c r="BQ27">
        <f t="shared" si="25"/>
        <v>0</v>
      </c>
      <c r="BR27">
        <f t="shared" si="26"/>
        <v>0</v>
      </c>
      <c r="BS27">
        <v>0</v>
      </c>
      <c r="BT27">
        <f t="shared" si="6"/>
        <v>0</v>
      </c>
    </row>
    <row r="28" spans="1:72" ht="15">
      <c r="A28" s="73">
        <v>41356</v>
      </c>
      <c r="T28">
        <v>14.5</v>
      </c>
      <c r="U28" s="14">
        <f t="shared" si="15"/>
        <v>0</v>
      </c>
      <c r="V28">
        <f t="shared" si="27"/>
        <v>0</v>
      </c>
      <c r="W28">
        <v>17</v>
      </c>
      <c r="X28">
        <f t="shared" si="1"/>
        <v>-0.10000000000000142</v>
      </c>
      <c r="Y28">
        <f t="shared" si="10"/>
        <v>-0.17999999999999972</v>
      </c>
      <c r="Z28">
        <v>32.7</v>
      </c>
      <c r="AA28">
        <f t="shared" si="7"/>
        <v>-0.5</v>
      </c>
      <c r="AB28">
        <f t="shared" si="13"/>
        <v>-0.3200000000000003</v>
      </c>
      <c r="AC28" s="66">
        <v>17.5</v>
      </c>
      <c r="AD28">
        <f t="shared" si="2"/>
        <v>0.3999999999999986</v>
      </c>
      <c r="AE28">
        <f t="shared" si="11"/>
        <v>0.13999999999999985</v>
      </c>
      <c r="AF28">
        <v>29.2</v>
      </c>
      <c r="AG28">
        <f t="shared" si="3"/>
        <v>-0.3000000000000007</v>
      </c>
      <c r="AH28">
        <f t="shared" si="12"/>
        <v>-0.16000000000000014</v>
      </c>
      <c r="AI28">
        <v>18.4</v>
      </c>
      <c r="AJ28">
        <f t="shared" si="8"/>
        <v>0.40000000000000213</v>
      </c>
      <c r="AK28">
        <f t="shared" si="14"/>
        <v>0.5600000000000002</v>
      </c>
      <c r="AL28">
        <v>15.3</v>
      </c>
      <c r="AR28" s="73">
        <v>41356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 s="73">
        <v>41356</v>
      </c>
      <c r="BG28">
        <f t="shared" si="4"/>
        <v>0</v>
      </c>
      <c r="BH28">
        <f t="shared" si="16"/>
        <v>0</v>
      </c>
      <c r="BI28">
        <f t="shared" si="17"/>
        <v>0</v>
      </c>
      <c r="BJ28">
        <f t="shared" si="18"/>
        <v>0</v>
      </c>
      <c r="BK28">
        <f t="shared" si="19"/>
        <v>0</v>
      </c>
      <c r="BL28">
        <f t="shared" si="20"/>
        <v>0</v>
      </c>
      <c r="BM28">
        <f t="shared" si="21"/>
        <v>0</v>
      </c>
      <c r="BN28">
        <f t="shared" si="22"/>
        <v>0</v>
      </c>
      <c r="BO28">
        <f t="shared" si="23"/>
        <v>0</v>
      </c>
      <c r="BP28">
        <f t="shared" si="24"/>
        <v>0</v>
      </c>
      <c r="BQ28">
        <f t="shared" si="25"/>
        <v>0</v>
      </c>
      <c r="BR28">
        <f t="shared" si="26"/>
        <v>0</v>
      </c>
      <c r="BS28">
        <v>0</v>
      </c>
      <c r="BT28">
        <f t="shared" si="6"/>
        <v>0</v>
      </c>
    </row>
    <row r="29" spans="1:72" ht="15">
      <c r="A29" s="73">
        <v>41357</v>
      </c>
      <c r="T29">
        <v>14.2</v>
      </c>
      <c r="U29" s="14">
        <f t="shared" si="15"/>
        <v>0.3000000000000007</v>
      </c>
      <c r="V29">
        <f t="shared" si="27"/>
        <v>0.060000000000000143</v>
      </c>
      <c r="W29">
        <v>17.5</v>
      </c>
      <c r="X29">
        <f t="shared" si="1"/>
        <v>-0.5</v>
      </c>
      <c r="Y29">
        <f t="shared" si="10"/>
        <v>-0.2799999999999997</v>
      </c>
      <c r="Z29">
        <v>32.8</v>
      </c>
      <c r="AA29">
        <f t="shared" si="7"/>
        <v>-0.09999999999999432</v>
      </c>
      <c r="AB29">
        <f t="shared" si="13"/>
        <v>-0.17999999999999972</v>
      </c>
      <c r="AC29" s="66">
        <v>17.8</v>
      </c>
      <c r="AD29">
        <f t="shared" si="2"/>
        <v>-0.3000000000000007</v>
      </c>
      <c r="AE29">
        <f t="shared" si="11"/>
        <v>0.060000000000000143</v>
      </c>
      <c r="AF29">
        <v>30.5</v>
      </c>
      <c r="AG29">
        <f t="shared" si="3"/>
        <v>-1.3000000000000007</v>
      </c>
      <c r="AH29">
        <f t="shared" si="12"/>
        <v>-0.4</v>
      </c>
      <c r="AI29">
        <v>18.1</v>
      </c>
      <c r="AJ29">
        <f t="shared" si="8"/>
        <v>0.29999999999999716</v>
      </c>
      <c r="AK29">
        <f t="shared" si="14"/>
        <v>0.5</v>
      </c>
      <c r="AL29">
        <v>16.3</v>
      </c>
      <c r="AR29" s="73">
        <v>41357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 s="73">
        <v>41357</v>
      </c>
      <c r="BG29">
        <f t="shared" si="4"/>
        <v>0</v>
      </c>
      <c r="BH29">
        <f t="shared" si="16"/>
        <v>0</v>
      </c>
      <c r="BI29">
        <f t="shared" si="17"/>
        <v>0</v>
      </c>
      <c r="BJ29">
        <f t="shared" si="18"/>
        <v>0</v>
      </c>
      <c r="BK29">
        <f t="shared" si="19"/>
        <v>0</v>
      </c>
      <c r="BL29">
        <f t="shared" si="20"/>
        <v>0</v>
      </c>
      <c r="BM29">
        <f t="shared" si="21"/>
        <v>0</v>
      </c>
      <c r="BN29">
        <f t="shared" si="22"/>
        <v>0</v>
      </c>
      <c r="BO29">
        <f t="shared" si="23"/>
        <v>0</v>
      </c>
      <c r="BP29">
        <f t="shared" si="24"/>
        <v>0</v>
      </c>
      <c r="BQ29">
        <f t="shared" si="25"/>
        <v>0</v>
      </c>
      <c r="BR29">
        <f t="shared" si="26"/>
        <v>0</v>
      </c>
      <c r="BS29">
        <v>0</v>
      </c>
      <c r="BT29">
        <f t="shared" si="6"/>
        <v>0</v>
      </c>
    </row>
    <row r="30" spans="1:72" ht="15">
      <c r="A30" s="73">
        <v>41358</v>
      </c>
      <c r="T30">
        <v>13.9</v>
      </c>
      <c r="U30" s="14">
        <f t="shared" si="15"/>
        <v>0.29999999999999893</v>
      </c>
      <c r="V30">
        <f t="shared" si="27"/>
        <v>0.11999999999999993</v>
      </c>
      <c r="W30">
        <v>17.8</v>
      </c>
      <c r="X30">
        <f t="shared" si="1"/>
        <v>-0.3000000000000007</v>
      </c>
      <c r="Y30">
        <f t="shared" si="10"/>
        <v>-0.33999999999999986</v>
      </c>
      <c r="Z30">
        <v>32.9</v>
      </c>
      <c r="AA30">
        <f t="shared" si="7"/>
        <v>-0.10000000000000142</v>
      </c>
      <c r="AB30">
        <f t="shared" si="13"/>
        <v>-0.17999999999999972</v>
      </c>
      <c r="AC30" s="66">
        <v>18.5</v>
      </c>
      <c r="AD30">
        <f t="shared" si="2"/>
        <v>-0.6999999999999993</v>
      </c>
      <c r="AE30">
        <f t="shared" si="11"/>
        <v>-0.07999999999999971</v>
      </c>
      <c r="AF30">
        <v>30.8</v>
      </c>
      <c r="AG30">
        <f t="shared" si="3"/>
        <v>-0.3000000000000007</v>
      </c>
      <c r="AH30">
        <f t="shared" si="12"/>
        <v>-0.46000000000000013</v>
      </c>
      <c r="AI30">
        <v>17.9</v>
      </c>
      <c r="AJ30">
        <f t="shared" si="8"/>
        <v>0.20000000000000284</v>
      </c>
      <c r="AK30">
        <f t="shared" si="14"/>
        <v>0.38000000000000045</v>
      </c>
      <c r="AL30">
        <v>16.3</v>
      </c>
      <c r="AR30" s="73">
        <v>41358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 s="73">
        <v>41358</v>
      </c>
      <c r="BG30">
        <f t="shared" si="4"/>
        <v>0</v>
      </c>
      <c r="BH30">
        <f t="shared" si="16"/>
        <v>0</v>
      </c>
      <c r="BI30">
        <f t="shared" si="17"/>
        <v>0</v>
      </c>
      <c r="BJ30">
        <f t="shared" si="18"/>
        <v>0</v>
      </c>
      <c r="BK30">
        <f t="shared" si="19"/>
        <v>0</v>
      </c>
      <c r="BL30">
        <f t="shared" si="20"/>
        <v>0</v>
      </c>
      <c r="BM30">
        <f t="shared" si="21"/>
        <v>0</v>
      </c>
      <c r="BN30">
        <f t="shared" si="22"/>
        <v>0</v>
      </c>
      <c r="BO30">
        <f t="shared" si="23"/>
        <v>0</v>
      </c>
      <c r="BP30">
        <f t="shared" si="24"/>
        <v>0</v>
      </c>
      <c r="BQ30">
        <f t="shared" si="25"/>
        <v>0</v>
      </c>
      <c r="BR30">
        <f t="shared" si="26"/>
        <v>0</v>
      </c>
      <c r="BS30">
        <v>0</v>
      </c>
      <c r="BT30">
        <f t="shared" si="6"/>
        <v>0</v>
      </c>
    </row>
    <row r="31" spans="1:72" ht="15">
      <c r="A31" s="73">
        <v>41359</v>
      </c>
      <c r="T31">
        <v>13.6</v>
      </c>
      <c r="U31" s="14">
        <f t="shared" si="15"/>
        <v>0.3000000000000007</v>
      </c>
      <c r="V31">
        <f t="shared" si="27"/>
        <v>0.18000000000000008</v>
      </c>
      <c r="W31">
        <v>17.8</v>
      </c>
      <c r="X31">
        <f t="shared" si="1"/>
        <v>0</v>
      </c>
      <c r="Y31">
        <f t="shared" si="10"/>
        <v>-0.3</v>
      </c>
      <c r="Z31">
        <v>33.1</v>
      </c>
      <c r="AA31">
        <f t="shared" si="7"/>
        <v>-0.20000000000000284</v>
      </c>
      <c r="AB31">
        <f t="shared" si="13"/>
        <v>-0.2</v>
      </c>
      <c r="AC31" s="66">
        <v>19.3</v>
      </c>
      <c r="AD31">
        <f t="shared" si="2"/>
        <v>-0.8000000000000007</v>
      </c>
      <c r="AE31">
        <f t="shared" si="11"/>
        <v>-0.23999999999999985</v>
      </c>
      <c r="AF31">
        <v>31.4</v>
      </c>
      <c r="AG31">
        <f t="shared" si="3"/>
        <v>-0.5999999999999979</v>
      </c>
      <c r="AH31">
        <f t="shared" si="12"/>
        <v>-0.5</v>
      </c>
      <c r="AI31">
        <v>18.1</v>
      </c>
      <c r="AJ31">
        <f t="shared" si="8"/>
        <v>-0.20000000000000284</v>
      </c>
      <c r="AK31">
        <f t="shared" si="14"/>
        <v>0.23999999999999985</v>
      </c>
      <c r="AL31">
        <v>16.3</v>
      </c>
      <c r="AR31" s="73">
        <v>41359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 s="73">
        <v>41359</v>
      </c>
      <c r="BG31">
        <f t="shared" si="4"/>
        <v>0</v>
      </c>
      <c r="BH31">
        <f t="shared" si="16"/>
        <v>0</v>
      </c>
      <c r="BI31">
        <f t="shared" si="17"/>
        <v>0</v>
      </c>
      <c r="BJ31">
        <f t="shared" si="18"/>
        <v>0</v>
      </c>
      <c r="BK31">
        <f t="shared" si="19"/>
        <v>0</v>
      </c>
      <c r="BL31">
        <f t="shared" si="20"/>
        <v>0</v>
      </c>
      <c r="BM31">
        <f t="shared" si="21"/>
        <v>0</v>
      </c>
      <c r="BN31">
        <f t="shared" si="22"/>
        <v>0</v>
      </c>
      <c r="BO31">
        <f t="shared" si="23"/>
        <v>0</v>
      </c>
      <c r="BP31">
        <f t="shared" si="24"/>
        <v>0</v>
      </c>
      <c r="BQ31">
        <f t="shared" si="25"/>
        <v>0</v>
      </c>
      <c r="BR31">
        <f t="shared" si="26"/>
        <v>0</v>
      </c>
      <c r="BS31">
        <v>0</v>
      </c>
      <c r="BT31">
        <f t="shared" si="6"/>
        <v>0</v>
      </c>
    </row>
    <row r="32" spans="1:72" ht="15">
      <c r="A32" s="73">
        <v>41360</v>
      </c>
      <c r="T32">
        <v>13.4</v>
      </c>
      <c r="U32" s="14">
        <f t="shared" si="15"/>
        <v>0.1999999999999993</v>
      </c>
      <c r="V32">
        <f t="shared" si="27"/>
        <v>0.21999999999999992</v>
      </c>
      <c r="W32">
        <v>17.8</v>
      </c>
      <c r="X32">
        <f t="shared" si="1"/>
        <v>0</v>
      </c>
      <c r="Y32">
        <f t="shared" si="10"/>
        <v>-0.18000000000000044</v>
      </c>
      <c r="Z32">
        <v>33.6</v>
      </c>
      <c r="AA32">
        <f t="shared" si="7"/>
        <v>-0.5</v>
      </c>
      <c r="AB32">
        <f t="shared" si="13"/>
        <v>-0.2799999999999997</v>
      </c>
      <c r="AC32" s="66">
        <v>19.4</v>
      </c>
      <c r="AD32">
        <f t="shared" si="2"/>
        <v>-0.09999999999999787</v>
      </c>
      <c r="AE32">
        <f t="shared" si="11"/>
        <v>-0.3</v>
      </c>
      <c r="AF32">
        <v>31.4</v>
      </c>
      <c r="AG32">
        <f t="shared" si="3"/>
        <v>0</v>
      </c>
      <c r="AH32">
        <f t="shared" si="12"/>
        <v>-0.5</v>
      </c>
      <c r="AI32">
        <v>18.2</v>
      </c>
      <c r="AJ32">
        <f t="shared" si="8"/>
        <v>-0.09999999999999787</v>
      </c>
      <c r="AK32">
        <f t="shared" si="14"/>
        <v>0.12000000000000029</v>
      </c>
      <c r="AL32">
        <v>16.3</v>
      </c>
      <c r="AR32" s="73">
        <v>41360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 s="73">
        <v>41360</v>
      </c>
      <c r="BG32">
        <f t="shared" si="4"/>
        <v>0</v>
      </c>
      <c r="BH32">
        <f t="shared" si="16"/>
        <v>0</v>
      </c>
      <c r="BI32">
        <f t="shared" si="17"/>
        <v>0</v>
      </c>
      <c r="BJ32">
        <f t="shared" si="18"/>
        <v>0</v>
      </c>
      <c r="BK32">
        <f t="shared" si="19"/>
        <v>0</v>
      </c>
      <c r="BL32">
        <f t="shared" si="20"/>
        <v>0</v>
      </c>
      <c r="BM32">
        <f t="shared" si="21"/>
        <v>0</v>
      </c>
      <c r="BN32">
        <f t="shared" si="22"/>
        <v>0</v>
      </c>
      <c r="BO32">
        <f t="shared" si="23"/>
        <v>0</v>
      </c>
      <c r="BP32">
        <f t="shared" si="24"/>
        <v>0</v>
      </c>
      <c r="BQ32">
        <f t="shared" si="25"/>
        <v>0</v>
      </c>
      <c r="BR32">
        <f t="shared" si="26"/>
        <v>0</v>
      </c>
      <c r="BS32">
        <v>0</v>
      </c>
      <c r="BT32">
        <f t="shared" si="6"/>
        <v>0</v>
      </c>
    </row>
    <row r="33" spans="1:72" ht="15">
      <c r="A33" s="73">
        <v>41361</v>
      </c>
      <c r="T33">
        <v>13.1</v>
      </c>
      <c r="U33" s="14">
        <f t="shared" si="15"/>
        <v>0.3000000000000007</v>
      </c>
      <c r="V33">
        <f t="shared" si="27"/>
        <v>0.2800000000000001</v>
      </c>
      <c r="W33">
        <v>17.8</v>
      </c>
      <c r="X33">
        <f t="shared" si="1"/>
        <v>0</v>
      </c>
      <c r="Y33">
        <f t="shared" si="10"/>
        <v>-0.16000000000000014</v>
      </c>
      <c r="Z33">
        <v>34.4</v>
      </c>
      <c r="AA33">
        <f t="shared" si="7"/>
        <v>-0.7999999999999972</v>
      </c>
      <c r="AB33">
        <f t="shared" si="13"/>
        <v>-0.33999999999999914</v>
      </c>
      <c r="AC33" s="60">
        <v>19.4</v>
      </c>
      <c r="AD33">
        <f t="shared" si="2"/>
        <v>0</v>
      </c>
      <c r="AE33">
        <f t="shared" si="11"/>
        <v>-0.3799999999999997</v>
      </c>
      <c r="AF33">
        <v>31.6</v>
      </c>
      <c r="AG33">
        <f t="shared" si="3"/>
        <v>-0.20000000000000284</v>
      </c>
      <c r="AH33">
        <f t="shared" si="12"/>
        <v>-0.4800000000000004</v>
      </c>
      <c r="AI33">
        <v>18.2</v>
      </c>
      <c r="AJ33">
        <f t="shared" si="8"/>
        <v>0</v>
      </c>
      <c r="AK33">
        <f t="shared" si="14"/>
        <v>0.039999999999999855</v>
      </c>
      <c r="AL33">
        <v>16.3</v>
      </c>
      <c r="AR33" s="73">
        <v>41361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 s="73">
        <v>41361</v>
      </c>
      <c r="BG33">
        <f t="shared" si="4"/>
        <v>0</v>
      </c>
      <c r="BH33">
        <f t="shared" si="16"/>
        <v>0</v>
      </c>
      <c r="BI33">
        <f t="shared" si="17"/>
        <v>0</v>
      </c>
      <c r="BJ33">
        <f t="shared" si="18"/>
        <v>0</v>
      </c>
      <c r="BK33">
        <f t="shared" si="19"/>
        <v>0</v>
      </c>
      <c r="BL33">
        <f t="shared" si="20"/>
        <v>0</v>
      </c>
      <c r="BM33">
        <f t="shared" si="21"/>
        <v>0</v>
      </c>
      <c r="BN33">
        <f t="shared" si="22"/>
        <v>0</v>
      </c>
      <c r="BO33">
        <f t="shared" si="23"/>
        <v>0</v>
      </c>
      <c r="BP33">
        <f t="shared" si="24"/>
        <v>0</v>
      </c>
      <c r="BQ33">
        <f t="shared" si="25"/>
        <v>0</v>
      </c>
      <c r="BR33">
        <f t="shared" si="26"/>
        <v>0</v>
      </c>
      <c r="BS33">
        <v>0</v>
      </c>
      <c r="BT33">
        <f t="shared" si="6"/>
        <v>0</v>
      </c>
    </row>
    <row r="34" spans="1:72" ht="15">
      <c r="A34" s="73">
        <v>41362</v>
      </c>
      <c r="T34">
        <v>12.8</v>
      </c>
      <c r="U34" s="14">
        <f t="shared" si="15"/>
        <v>0.29999999999999893</v>
      </c>
      <c r="V34">
        <f t="shared" si="27"/>
        <v>0.2799999999999997</v>
      </c>
      <c r="W34">
        <v>17.8</v>
      </c>
      <c r="X34">
        <f t="shared" si="1"/>
        <v>0</v>
      </c>
      <c r="Y34">
        <f t="shared" si="10"/>
        <v>-0.060000000000000143</v>
      </c>
      <c r="Z34">
        <v>34.5</v>
      </c>
      <c r="AA34">
        <f t="shared" si="7"/>
        <v>-0.10000000000000142</v>
      </c>
      <c r="AB34">
        <f t="shared" si="13"/>
        <v>-0.3400000000000006</v>
      </c>
      <c r="AC34" s="66">
        <v>19.2</v>
      </c>
      <c r="AD34">
        <f>+AC33-AC34</f>
        <v>0.1999999999999993</v>
      </c>
      <c r="AE34">
        <f t="shared" si="11"/>
        <v>-0.2799999999999997</v>
      </c>
      <c r="AF34">
        <v>31.7</v>
      </c>
      <c r="AG34">
        <f t="shared" si="3"/>
        <v>-0.09999999999999787</v>
      </c>
      <c r="AH34">
        <f t="shared" si="12"/>
        <v>-0.23999999999999985</v>
      </c>
      <c r="AI34">
        <v>18.5</v>
      </c>
      <c r="AJ34">
        <f t="shared" si="8"/>
        <v>-0.3000000000000007</v>
      </c>
      <c r="AK34">
        <f t="shared" si="14"/>
        <v>-0.07999999999999971</v>
      </c>
      <c r="AL34">
        <v>16.9</v>
      </c>
      <c r="AR34" s="73">
        <v>41362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 s="73">
        <v>41362</v>
      </c>
      <c r="BG34">
        <f t="shared" si="4"/>
        <v>0</v>
      </c>
      <c r="BH34">
        <f t="shared" si="16"/>
        <v>0</v>
      </c>
      <c r="BI34">
        <f t="shared" si="17"/>
        <v>0</v>
      </c>
      <c r="BJ34">
        <f t="shared" si="18"/>
        <v>0</v>
      </c>
      <c r="BK34">
        <f t="shared" si="19"/>
        <v>0</v>
      </c>
      <c r="BL34">
        <f t="shared" si="20"/>
        <v>0</v>
      </c>
      <c r="BM34">
        <f t="shared" si="21"/>
        <v>0</v>
      </c>
      <c r="BN34">
        <f t="shared" si="22"/>
        <v>0</v>
      </c>
      <c r="BO34">
        <f t="shared" si="23"/>
        <v>0</v>
      </c>
      <c r="BP34">
        <f t="shared" si="24"/>
        <v>0</v>
      </c>
      <c r="BQ34">
        <f t="shared" si="25"/>
        <v>0</v>
      </c>
      <c r="BR34">
        <f t="shared" si="26"/>
        <v>0</v>
      </c>
      <c r="BS34">
        <v>0</v>
      </c>
      <c r="BT34">
        <f t="shared" si="6"/>
        <v>0</v>
      </c>
    </row>
    <row r="35" spans="1:72" ht="15">
      <c r="A35" s="73">
        <v>41363</v>
      </c>
      <c r="T35">
        <v>12.5</v>
      </c>
      <c r="U35" s="14">
        <f t="shared" si="15"/>
        <v>0.3000000000000007</v>
      </c>
      <c r="V35">
        <f t="shared" si="27"/>
        <v>0.2800000000000001</v>
      </c>
      <c r="W35">
        <v>17.8</v>
      </c>
      <c r="X35">
        <f t="shared" si="1"/>
        <v>0</v>
      </c>
      <c r="Y35">
        <f t="shared" si="10"/>
        <v>0</v>
      </c>
      <c r="Z35">
        <v>34.6</v>
      </c>
      <c r="AA35">
        <f t="shared" si="7"/>
        <v>-0.10000000000000142</v>
      </c>
      <c r="AB35">
        <f t="shared" si="13"/>
        <v>-0.3400000000000006</v>
      </c>
      <c r="AC35" s="66">
        <v>18.9</v>
      </c>
      <c r="AD35">
        <f aca="true" t="shared" si="28" ref="AD35:AD98">+AC34-AC35</f>
        <v>0.3000000000000007</v>
      </c>
      <c r="AE35">
        <f t="shared" si="11"/>
        <v>-0.07999999999999971</v>
      </c>
      <c r="AF35">
        <v>32</v>
      </c>
      <c r="AG35">
        <f t="shared" si="3"/>
        <v>-0.3000000000000007</v>
      </c>
      <c r="AH35">
        <f t="shared" si="12"/>
        <v>-0.23999999999999985</v>
      </c>
      <c r="AI35">
        <v>18.5</v>
      </c>
      <c r="AJ35">
        <f t="shared" si="8"/>
        <v>0</v>
      </c>
      <c r="AK35">
        <f t="shared" si="14"/>
        <v>-0.12000000000000029</v>
      </c>
      <c r="AL35">
        <v>17.1</v>
      </c>
      <c r="AR35" s="73">
        <v>41363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 s="73">
        <v>41363</v>
      </c>
      <c r="BG35">
        <f t="shared" si="4"/>
        <v>0</v>
      </c>
      <c r="BH35">
        <f t="shared" si="16"/>
        <v>0</v>
      </c>
      <c r="BI35">
        <f t="shared" si="17"/>
        <v>0</v>
      </c>
      <c r="BJ35">
        <f t="shared" si="18"/>
        <v>0</v>
      </c>
      <c r="BK35">
        <f t="shared" si="19"/>
        <v>0</v>
      </c>
      <c r="BL35">
        <f t="shared" si="20"/>
        <v>0</v>
      </c>
      <c r="BM35">
        <f t="shared" si="21"/>
        <v>0</v>
      </c>
      <c r="BN35">
        <f t="shared" si="22"/>
        <v>0</v>
      </c>
      <c r="BO35">
        <f t="shared" si="23"/>
        <v>0</v>
      </c>
      <c r="BP35">
        <f t="shared" si="24"/>
        <v>0</v>
      </c>
      <c r="BQ35">
        <f t="shared" si="25"/>
        <v>0</v>
      </c>
      <c r="BR35">
        <f t="shared" si="26"/>
        <v>0</v>
      </c>
      <c r="BS35">
        <v>0</v>
      </c>
      <c r="BT35">
        <f t="shared" si="6"/>
        <v>0</v>
      </c>
    </row>
    <row r="36" spans="1:72" ht="15">
      <c r="A36" s="73">
        <v>41364</v>
      </c>
      <c r="T36">
        <v>12</v>
      </c>
      <c r="U36" s="14">
        <f t="shared" si="15"/>
        <v>0.5</v>
      </c>
      <c r="V36">
        <f t="shared" si="27"/>
        <v>0.31999999999999995</v>
      </c>
      <c r="W36">
        <v>17.8</v>
      </c>
      <c r="X36">
        <f t="shared" si="1"/>
        <v>0</v>
      </c>
      <c r="Y36">
        <f t="shared" si="10"/>
        <v>0</v>
      </c>
      <c r="Z36">
        <v>35.3</v>
      </c>
      <c r="AA36">
        <f t="shared" si="7"/>
        <v>-0.6999999999999957</v>
      </c>
      <c r="AB36">
        <f t="shared" si="13"/>
        <v>-0.43999999999999917</v>
      </c>
      <c r="AC36" s="66">
        <v>18.7</v>
      </c>
      <c r="AD36">
        <f t="shared" si="28"/>
        <v>0.1999999999999993</v>
      </c>
      <c r="AE36">
        <f t="shared" si="11"/>
        <v>0.12000000000000029</v>
      </c>
      <c r="AF36">
        <v>32.5</v>
      </c>
      <c r="AG36">
        <f t="shared" si="3"/>
        <v>-0.5</v>
      </c>
      <c r="AH36">
        <f t="shared" si="12"/>
        <v>-0.22000000000000028</v>
      </c>
      <c r="AI36">
        <v>18.5</v>
      </c>
      <c r="AJ36">
        <f t="shared" si="8"/>
        <v>0</v>
      </c>
      <c r="AK36">
        <f t="shared" si="14"/>
        <v>-0.07999999999999971</v>
      </c>
      <c r="AL36">
        <v>17.2</v>
      </c>
      <c r="AR36" s="73">
        <v>41364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 s="73">
        <v>41364</v>
      </c>
      <c r="BG36">
        <f t="shared" si="4"/>
        <v>0</v>
      </c>
      <c r="BH36">
        <f t="shared" si="16"/>
        <v>0</v>
      </c>
      <c r="BI36">
        <f t="shared" si="17"/>
        <v>0</v>
      </c>
      <c r="BJ36">
        <f t="shared" si="18"/>
        <v>0</v>
      </c>
      <c r="BK36">
        <f t="shared" si="19"/>
        <v>0</v>
      </c>
      <c r="BL36">
        <f t="shared" si="20"/>
        <v>0</v>
      </c>
      <c r="BM36">
        <f t="shared" si="21"/>
        <v>0</v>
      </c>
      <c r="BN36">
        <f t="shared" si="22"/>
        <v>0</v>
      </c>
      <c r="BO36">
        <f t="shared" si="23"/>
        <v>0</v>
      </c>
      <c r="BP36">
        <f t="shared" si="24"/>
        <v>0</v>
      </c>
      <c r="BQ36">
        <f t="shared" si="25"/>
        <v>0</v>
      </c>
      <c r="BR36">
        <f t="shared" si="26"/>
        <v>0</v>
      </c>
      <c r="BS36">
        <v>0</v>
      </c>
      <c r="BT36">
        <f t="shared" si="6"/>
        <v>0</v>
      </c>
    </row>
    <row r="37" spans="1:72" ht="15">
      <c r="A37" s="73">
        <v>41365</v>
      </c>
      <c r="B37">
        <v>35.5</v>
      </c>
      <c r="E37">
        <v>21.4</v>
      </c>
      <c r="H37">
        <v>32</v>
      </c>
      <c r="K37">
        <v>30.4</v>
      </c>
      <c r="N37">
        <v>14.7</v>
      </c>
      <c r="Q37">
        <v>40.7</v>
      </c>
      <c r="R37" s="14"/>
      <c r="S37" s="6"/>
      <c r="T37">
        <v>11.4</v>
      </c>
      <c r="U37" s="14">
        <f t="shared" si="15"/>
        <v>0.5999999999999996</v>
      </c>
      <c r="V37">
        <f t="shared" si="27"/>
        <v>0.4</v>
      </c>
      <c r="W37">
        <v>17.8</v>
      </c>
      <c r="X37">
        <f t="shared" si="1"/>
        <v>0</v>
      </c>
      <c r="Y37">
        <f t="shared" si="10"/>
        <v>0</v>
      </c>
      <c r="Z37">
        <v>35.8</v>
      </c>
      <c r="AA37">
        <f t="shared" si="7"/>
        <v>-0.5</v>
      </c>
      <c r="AB37">
        <f t="shared" si="13"/>
        <v>-0.43999999999999917</v>
      </c>
      <c r="AC37" s="66">
        <v>18.3</v>
      </c>
      <c r="AD37">
        <f t="shared" si="28"/>
        <v>0.3999999999999986</v>
      </c>
      <c r="AE37">
        <f t="shared" si="11"/>
        <v>0.21999999999999958</v>
      </c>
      <c r="AF37">
        <v>32.8</v>
      </c>
      <c r="AG37">
        <f t="shared" si="3"/>
        <v>-0.29999999999999716</v>
      </c>
      <c r="AH37">
        <f t="shared" si="12"/>
        <v>-0.2799999999999997</v>
      </c>
      <c r="AI37">
        <v>18.6</v>
      </c>
      <c r="AJ37">
        <f t="shared" si="8"/>
        <v>-0.10000000000000142</v>
      </c>
      <c r="AK37">
        <f t="shared" si="14"/>
        <v>-0.08000000000000043</v>
      </c>
      <c r="AL37">
        <v>17.3</v>
      </c>
      <c r="AR37" s="73">
        <v>41365</v>
      </c>
      <c r="AS37">
        <f>IF(C37&lt;0,0,C37*-1)</f>
        <v>0</v>
      </c>
      <c r="AT37">
        <f aca="true" t="shared" si="29" ref="AT37:AT100">IF(F37&lt;0,0,F37*-1)</f>
        <v>0</v>
      </c>
      <c r="AU37">
        <f aca="true" t="shared" si="30" ref="AU37:AU100">IF(I37&lt;0,0,I37*-1)</f>
        <v>0</v>
      </c>
      <c r="AV37">
        <f aca="true" t="shared" si="31" ref="AV37:AV100">IF(L37&lt;0,0,L37*-1)</f>
        <v>0</v>
      </c>
      <c r="AW37">
        <f aca="true" t="shared" si="32" ref="AW37:AW100">IF(O37&lt;0,0,O37*-1)</f>
        <v>0</v>
      </c>
      <c r="AX37">
        <f aca="true" t="shared" si="33" ref="AX37:AX100">IF(R37&lt;0,0,R37*-1)</f>
        <v>0</v>
      </c>
      <c r="AY37">
        <f aca="true" t="shared" si="34" ref="AY37:AY100">IF(U37&lt;0,0,U37*-1)</f>
        <v>-0.5999999999999996</v>
      </c>
      <c r="AZ37">
        <f aca="true" t="shared" si="35" ref="AZ37:AZ100">IF(X37&lt;0,0,X37*-1)</f>
        <v>0</v>
      </c>
      <c r="BA37">
        <f aca="true" t="shared" si="36" ref="BA37:BA100">IF(AA37&lt;0,0,AA37*-1)</f>
        <v>0</v>
      </c>
      <c r="BB37">
        <f>IF(AD37&lt;0,0,AD37*-1)</f>
        <v>-0.3999999999999986</v>
      </c>
      <c r="BC37">
        <f aca="true" t="shared" si="37" ref="BC37:BC100">IF(AG37&lt;0,0,AG37*-1)</f>
        <v>0</v>
      </c>
      <c r="BD37">
        <f aca="true" t="shared" si="38" ref="BD37:BD100">IF(AJ37&lt;0,0,AJ37*-1)</f>
        <v>0</v>
      </c>
      <c r="BE37">
        <v>0</v>
      </c>
      <c r="BF37" s="73">
        <v>41365</v>
      </c>
      <c r="BG37">
        <f t="shared" si="4"/>
        <v>0</v>
      </c>
      <c r="BH37">
        <f t="shared" si="16"/>
        <v>0</v>
      </c>
      <c r="BI37">
        <f t="shared" si="17"/>
        <v>0</v>
      </c>
      <c r="BJ37">
        <f t="shared" si="18"/>
        <v>0</v>
      </c>
      <c r="BK37">
        <f t="shared" si="19"/>
        <v>0</v>
      </c>
      <c r="BL37">
        <f t="shared" si="20"/>
        <v>0</v>
      </c>
      <c r="BM37">
        <f t="shared" si="21"/>
        <v>-0.5999999999999996</v>
      </c>
      <c r="BN37">
        <f t="shared" si="22"/>
        <v>0</v>
      </c>
      <c r="BO37">
        <f t="shared" si="23"/>
        <v>0</v>
      </c>
      <c r="BP37">
        <f t="shared" si="24"/>
        <v>-0.3999999999999986</v>
      </c>
      <c r="BQ37">
        <f t="shared" si="25"/>
        <v>0</v>
      </c>
      <c r="BR37">
        <f t="shared" si="26"/>
        <v>0</v>
      </c>
      <c r="BS37">
        <v>0</v>
      </c>
      <c r="BT37">
        <f>AVERAGE(BG37:BR37)</f>
        <v>-0.08333333333333319</v>
      </c>
    </row>
    <row r="38" spans="1:72" ht="15">
      <c r="A38" s="73">
        <v>41366</v>
      </c>
      <c r="B38">
        <v>36.1</v>
      </c>
      <c r="C38">
        <f aca="true" t="shared" si="39" ref="C38:C45">B37-B38</f>
        <v>-0.6000000000000014</v>
      </c>
      <c r="E38">
        <v>21.7</v>
      </c>
      <c r="F38">
        <f aca="true" t="shared" si="40" ref="F38:F50">E37-E38</f>
        <v>-0.3000000000000007</v>
      </c>
      <c r="H38">
        <v>32.2</v>
      </c>
      <c r="I38">
        <f aca="true" t="shared" si="41" ref="I38:I51">H37-H38</f>
        <v>-0.20000000000000284</v>
      </c>
      <c r="K38">
        <v>30.9</v>
      </c>
      <c r="L38">
        <f aca="true" t="shared" si="42" ref="L38:L57">K37-K38</f>
        <v>-0.5</v>
      </c>
      <c r="N38">
        <v>15.5</v>
      </c>
      <c r="O38">
        <f aca="true" t="shared" si="43" ref="O38:O82">N37-N38</f>
        <v>-0.8000000000000007</v>
      </c>
      <c r="Q38">
        <v>40.9</v>
      </c>
      <c r="R38">
        <f aca="true" t="shared" si="44" ref="R38:R72">+Q37-Q38</f>
        <v>-0.19999999999999574</v>
      </c>
      <c r="T38">
        <v>11</v>
      </c>
      <c r="U38" s="14">
        <f t="shared" si="15"/>
        <v>0.40000000000000036</v>
      </c>
      <c r="V38">
        <f t="shared" si="27"/>
        <v>0.41999999999999993</v>
      </c>
      <c r="W38">
        <v>18</v>
      </c>
      <c r="X38">
        <f t="shared" si="1"/>
        <v>-0.1999999999999993</v>
      </c>
      <c r="Y38">
        <f t="shared" si="10"/>
        <v>-0.039999999999999855</v>
      </c>
      <c r="Z38">
        <v>36.1</v>
      </c>
      <c r="AA38">
        <f t="shared" si="7"/>
        <v>-0.30000000000000426</v>
      </c>
      <c r="AB38">
        <f t="shared" si="13"/>
        <v>-0.3400000000000006</v>
      </c>
      <c r="AC38" s="66">
        <v>18.1</v>
      </c>
      <c r="AD38">
        <f t="shared" si="28"/>
        <v>0.1999999999999993</v>
      </c>
      <c r="AE38">
        <f>+AVERAGE(AD34:AD38)</f>
        <v>0.25999999999999945</v>
      </c>
      <c r="AF38">
        <v>32.8</v>
      </c>
      <c r="AG38">
        <f t="shared" si="3"/>
        <v>0</v>
      </c>
      <c r="AH38">
        <f t="shared" si="12"/>
        <v>-0.23999999999999916</v>
      </c>
      <c r="AI38">
        <v>18.6</v>
      </c>
      <c r="AJ38">
        <f t="shared" si="8"/>
        <v>0</v>
      </c>
      <c r="AK38">
        <f t="shared" si="14"/>
        <v>-0.08000000000000043</v>
      </c>
      <c r="AL38">
        <v>17.4</v>
      </c>
      <c r="AR38" s="73">
        <v>41366</v>
      </c>
      <c r="AS38">
        <f aca="true" t="shared" si="45" ref="AS38:AS100">IF(C38&lt;0,0,C38*-1)</f>
        <v>0</v>
      </c>
      <c r="AT38">
        <f t="shared" si="29"/>
        <v>0</v>
      </c>
      <c r="AU38">
        <f t="shared" si="30"/>
        <v>0</v>
      </c>
      <c r="AV38">
        <f t="shared" si="31"/>
        <v>0</v>
      </c>
      <c r="AW38">
        <f t="shared" si="32"/>
        <v>0</v>
      </c>
      <c r="AX38">
        <f t="shared" si="33"/>
        <v>0</v>
      </c>
      <c r="AY38">
        <f t="shared" si="34"/>
        <v>-0.40000000000000036</v>
      </c>
      <c r="AZ38">
        <f t="shared" si="35"/>
        <v>0</v>
      </c>
      <c r="BA38">
        <f t="shared" si="36"/>
        <v>0</v>
      </c>
      <c r="BB38">
        <f aca="true" t="shared" si="46" ref="BB38:BB100">IF(AD38&lt;0,0,AD38*-1)</f>
        <v>-0.1999999999999993</v>
      </c>
      <c r="BC38">
        <f t="shared" si="37"/>
        <v>0</v>
      </c>
      <c r="BD38">
        <f t="shared" si="38"/>
        <v>0</v>
      </c>
      <c r="BE38">
        <v>0</v>
      </c>
      <c r="BF38" s="73">
        <v>41366</v>
      </c>
      <c r="BG38">
        <f t="shared" si="4"/>
        <v>0</v>
      </c>
      <c r="BH38">
        <f t="shared" si="16"/>
        <v>0</v>
      </c>
      <c r="BI38">
        <f t="shared" si="17"/>
        <v>0</v>
      </c>
      <c r="BJ38">
        <f t="shared" si="18"/>
        <v>0</v>
      </c>
      <c r="BK38">
        <f t="shared" si="19"/>
        <v>0</v>
      </c>
      <c r="BL38">
        <f t="shared" si="20"/>
        <v>0</v>
      </c>
      <c r="BM38">
        <f t="shared" si="21"/>
        <v>-1</v>
      </c>
      <c r="BN38">
        <f t="shared" si="22"/>
        <v>0</v>
      </c>
      <c r="BO38">
        <f t="shared" si="23"/>
        <v>0</v>
      </c>
      <c r="BP38">
        <f t="shared" si="24"/>
        <v>-0.5999999999999979</v>
      </c>
      <c r="BQ38">
        <f t="shared" si="25"/>
        <v>0</v>
      </c>
      <c r="BR38">
        <f t="shared" si="26"/>
        <v>0</v>
      </c>
      <c r="BS38">
        <v>0</v>
      </c>
      <c r="BT38">
        <f t="shared" si="6"/>
        <v>-0.13333333333333316</v>
      </c>
    </row>
    <row r="39" spans="1:72" ht="15">
      <c r="A39" s="73">
        <v>41367</v>
      </c>
      <c r="B39">
        <v>36.2</v>
      </c>
      <c r="C39">
        <f t="shared" si="39"/>
        <v>-0.10000000000000142</v>
      </c>
      <c r="E39">
        <v>21.6</v>
      </c>
      <c r="F39">
        <f t="shared" si="40"/>
        <v>0.09999999999999787</v>
      </c>
      <c r="H39">
        <v>32.6</v>
      </c>
      <c r="I39">
        <f t="shared" si="41"/>
        <v>-0.3999999999999986</v>
      </c>
      <c r="K39">
        <v>31.1</v>
      </c>
      <c r="L39">
        <f t="shared" si="42"/>
        <v>-0.20000000000000284</v>
      </c>
      <c r="N39">
        <v>15.6</v>
      </c>
      <c r="O39">
        <f t="shared" si="43"/>
        <v>-0.09999999999999964</v>
      </c>
      <c r="Q39">
        <v>40.9</v>
      </c>
      <c r="R39">
        <f t="shared" si="44"/>
        <v>0</v>
      </c>
      <c r="T39">
        <v>10.9</v>
      </c>
      <c r="U39" s="14">
        <f t="shared" si="15"/>
        <v>0.09999999999999964</v>
      </c>
      <c r="V39">
        <f t="shared" si="27"/>
        <v>0.38000000000000006</v>
      </c>
      <c r="W39">
        <v>18</v>
      </c>
      <c r="X39">
        <f t="shared" si="1"/>
        <v>0</v>
      </c>
      <c r="Y39">
        <f t="shared" si="10"/>
        <v>-0.039999999999999855</v>
      </c>
      <c r="Z39">
        <v>36.7</v>
      </c>
      <c r="AA39">
        <f t="shared" si="7"/>
        <v>-0.6000000000000014</v>
      </c>
      <c r="AB39">
        <f t="shared" si="13"/>
        <v>-0.44000000000000056</v>
      </c>
      <c r="AC39" s="66">
        <v>18.1</v>
      </c>
      <c r="AD39">
        <f t="shared" si="28"/>
        <v>0</v>
      </c>
      <c r="AE39">
        <f aca="true" t="shared" si="47" ref="AE39:AE100">+AVERAGE(AD35:AD39)</f>
        <v>0.21999999999999958</v>
      </c>
      <c r="AF39">
        <v>32.9</v>
      </c>
      <c r="AG39">
        <f t="shared" si="3"/>
        <v>-0.10000000000000142</v>
      </c>
      <c r="AH39">
        <f t="shared" si="12"/>
        <v>-0.23999999999999985</v>
      </c>
      <c r="AI39">
        <v>18.9</v>
      </c>
      <c r="AJ39">
        <f t="shared" si="8"/>
        <v>-0.29999999999999716</v>
      </c>
      <c r="AK39">
        <f t="shared" si="14"/>
        <v>-0.07999999999999971</v>
      </c>
      <c r="AL39">
        <v>17.4</v>
      </c>
      <c r="AR39" s="73">
        <v>41367</v>
      </c>
      <c r="AS39">
        <f t="shared" si="45"/>
        <v>0</v>
      </c>
      <c r="AT39">
        <f>IF(F39&lt;0,0,F39*-1)</f>
        <v>-0.09999999999999787</v>
      </c>
      <c r="AU39">
        <f t="shared" si="30"/>
        <v>0</v>
      </c>
      <c r="AV39">
        <f t="shared" si="31"/>
        <v>0</v>
      </c>
      <c r="AW39">
        <f t="shared" si="32"/>
        <v>0</v>
      </c>
      <c r="AX39">
        <f t="shared" si="33"/>
        <v>0</v>
      </c>
      <c r="AY39">
        <f t="shared" si="34"/>
        <v>-0.09999999999999964</v>
      </c>
      <c r="AZ39">
        <f t="shared" si="35"/>
        <v>0</v>
      </c>
      <c r="BA39">
        <f t="shared" si="36"/>
        <v>0</v>
      </c>
      <c r="BB39">
        <f t="shared" si="46"/>
        <v>0</v>
      </c>
      <c r="BC39">
        <f t="shared" si="37"/>
        <v>0</v>
      </c>
      <c r="BD39">
        <f t="shared" si="38"/>
        <v>0</v>
      </c>
      <c r="BE39">
        <v>0</v>
      </c>
      <c r="BF39" s="73">
        <v>41367</v>
      </c>
      <c r="BG39">
        <f aca="true" t="shared" si="48" ref="BG39:BG64">BG38+AS39</f>
        <v>0</v>
      </c>
      <c r="BH39">
        <f t="shared" si="16"/>
        <v>-0.09999999999999787</v>
      </c>
      <c r="BI39">
        <f t="shared" si="17"/>
        <v>0</v>
      </c>
      <c r="BJ39">
        <f t="shared" si="18"/>
        <v>0</v>
      </c>
      <c r="BK39">
        <f t="shared" si="19"/>
        <v>0</v>
      </c>
      <c r="BL39">
        <f t="shared" si="20"/>
        <v>0</v>
      </c>
      <c r="BM39">
        <f t="shared" si="21"/>
        <v>-1.0999999999999996</v>
      </c>
      <c r="BN39">
        <f t="shared" si="22"/>
        <v>0</v>
      </c>
      <c r="BO39">
        <f t="shared" si="23"/>
        <v>0</v>
      </c>
      <c r="BP39">
        <f t="shared" si="24"/>
        <v>-0.5999999999999979</v>
      </c>
      <c r="BQ39">
        <f t="shared" si="25"/>
        <v>0</v>
      </c>
      <c r="BR39">
        <f t="shared" si="26"/>
        <v>0</v>
      </c>
      <c r="BS39">
        <v>0</v>
      </c>
      <c r="BT39">
        <f t="shared" si="6"/>
        <v>-0.1499999999999996</v>
      </c>
    </row>
    <row r="40" spans="1:72" ht="15">
      <c r="A40" s="73">
        <v>41368</v>
      </c>
      <c r="B40">
        <v>36.6</v>
      </c>
      <c r="C40">
        <f t="shared" si="39"/>
        <v>-0.3999999999999986</v>
      </c>
      <c r="E40">
        <v>21.6</v>
      </c>
      <c r="F40">
        <f t="shared" si="40"/>
        <v>0</v>
      </c>
      <c r="H40">
        <v>32.9</v>
      </c>
      <c r="I40">
        <f t="shared" si="41"/>
        <v>-0.29999999999999716</v>
      </c>
      <c r="K40">
        <v>31.5</v>
      </c>
      <c r="L40">
        <f t="shared" si="42"/>
        <v>-0.3999999999999986</v>
      </c>
      <c r="N40">
        <v>16.2</v>
      </c>
      <c r="O40">
        <f t="shared" si="43"/>
        <v>-0.5999999999999996</v>
      </c>
      <c r="Q40">
        <v>41.8</v>
      </c>
      <c r="R40">
        <f t="shared" si="44"/>
        <v>-0.8999999999999986</v>
      </c>
      <c r="T40">
        <v>10.9</v>
      </c>
      <c r="U40" s="14">
        <f t="shared" si="15"/>
        <v>0</v>
      </c>
      <c r="V40">
        <f t="shared" si="27"/>
        <v>0.31999999999999995</v>
      </c>
      <c r="W40">
        <v>18.5</v>
      </c>
      <c r="X40">
        <f t="shared" si="1"/>
        <v>-0.5</v>
      </c>
      <c r="Y40">
        <f t="shared" si="10"/>
        <v>-0.13999999999999985</v>
      </c>
      <c r="Z40">
        <v>36.8</v>
      </c>
      <c r="AA40">
        <f t="shared" si="7"/>
        <v>-0.09999999999999432</v>
      </c>
      <c r="AB40">
        <f t="shared" si="13"/>
        <v>-0.43999999999999917</v>
      </c>
      <c r="AC40" s="66">
        <v>18.7</v>
      </c>
      <c r="AD40">
        <f t="shared" si="28"/>
        <v>-0.5999999999999979</v>
      </c>
      <c r="AE40">
        <f t="shared" si="47"/>
        <v>0.039999999999999855</v>
      </c>
      <c r="AF40">
        <v>32.9</v>
      </c>
      <c r="AG40">
        <f t="shared" si="3"/>
        <v>0</v>
      </c>
      <c r="AH40">
        <f t="shared" si="12"/>
        <v>-0.17999999999999972</v>
      </c>
      <c r="AI40">
        <v>19</v>
      </c>
      <c r="AJ40">
        <f t="shared" si="8"/>
        <v>-0.10000000000000142</v>
      </c>
      <c r="AK40">
        <f t="shared" si="14"/>
        <v>-0.1</v>
      </c>
      <c r="AL40">
        <v>17.4</v>
      </c>
      <c r="AR40" s="73">
        <v>41368</v>
      </c>
      <c r="AS40">
        <f t="shared" si="45"/>
        <v>0</v>
      </c>
      <c r="AT40">
        <f t="shared" si="29"/>
        <v>0</v>
      </c>
      <c r="AU40">
        <f t="shared" si="30"/>
        <v>0</v>
      </c>
      <c r="AV40">
        <f t="shared" si="31"/>
        <v>0</v>
      </c>
      <c r="AW40">
        <f t="shared" si="32"/>
        <v>0</v>
      </c>
      <c r="AX40">
        <f t="shared" si="33"/>
        <v>0</v>
      </c>
      <c r="AY40">
        <f t="shared" si="34"/>
        <v>0</v>
      </c>
      <c r="AZ40">
        <f t="shared" si="35"/>
        <v>0</v>
      </c>
      <c r="BA40">
        <f t="shared" si="36"/>
        <v>0</v>
      </c>
      <c r="BB40">
        <f t="shared" si="46"/>
        <v>0</v>
      </c>
      <c r="BC40">
        <f t="shared" si="37"/>
        <v>0</v>
      </c>
      <c r="BD40">
        <f t="shared" si="38"/>
        <v>0</v>
      </c>
      <c r="BE40">
        <v>0</v>
      </c>
      <c r="BF40" s="73">
        <v>41368</v>
      </c>
      <c r="BG40">
        <f t="shared" si="48"/>
        <v>0</v>
      </c>
      <c r="BH40">
        <f t="shared" si="16"/>
        <v>-0.09999999999999787</v>
      </c>
      <c r="BI40">
        <f t="shared" si="17"/>
        <v>0</v>
      </c>
      <c r="BJ40">
        <f t="shared" si="18"/>
        <v>0</v>
      </c>
      <c r="BK40">
        <f t="shared" si="19"/>
        <v>0</v>
      </c>
      <c r="BL40">
        <f t="shared" si="20"/>
        <v>0</v>
      </c>
      <c r="BM40">
        <f t="shared" si="21"/>
        <v>-1.0999999999999996</v>
      </c>
      <c r="BN40">
        <f t="shared" si="22"/>
        <v>0</v>
      </c>
      <c r="BO40">
        <f t="shared" si="23"/>
        <v>0</v>
      </c>
      <c r="BP40">
        <f t="shared" si="24"/>
        <v>-0.5999999999999979</v>
      </c>
      <c r="BQ40">
        <f t="shared" si="25"/>
        <v>0</v>
      </c>
      <c r="BR40">
        <f t="shared" si="26"/>
        <v>0</v>
      </c>
      <c r="BS40">
        <v>0</v>
      </c>
      <c r="BT40">
        <f t="shared" si="6"/>
        <v>-0.1499999999999996</v>
      </c>
    </row>
    <row r="41" spans="1:72" ht="15">
      <c r="A41" s="73">
        <v>41369</v>
      </c>
      <c r="B41">
        <v>36.6</v>
      </c>
      <c r="C41">
        <f t="shared" si="39"/>
        <v>0</v>
      </c>
      <c r="E41">
        <v>21.6</v>
      </c>
      <c r="F41">
        <f t="shared" si="40"/>
        <v>0</v>
      </c>
      <c r="H41">
        <v>33.1</v>
      </c>
      <c r="I41">
        <f t="shared" si="41"/>
        <v>-0.20000000000000284</v>
      </c>
      <c r="K41">
        <v>31.6</v>
      </c>
      <c r="L41">
        <f t="shared" si="42"/>
        <v>-0.10000000000000142</v>
      </c>
      <c r="N41">
        <v>16.6</v>
      </c>
      <c r="O41">
        <f t="shared" si="43"/>
        <v>-0.40000000000000213</v>
      </c>
      <c r="Q41">
        <v>41.8</v>
      </c>
      <c r="R41">
        <f t="shared" si="44"/>
        <v>0</v>
      </c>
      <c r="T41">
        <v>10.5</v>
      </c>
      <c r="U41" s="14">
        <f t="shared" si="15"/>
        <v>0.40000000000000036</v>
      </c>
      <c r="V41">
        <f t="shared" si="27"/>
        <v>0.3</v>
      </c>
      <c r="W41">
        <v>19</v>
      </c>
      <c r="X41">
        <f t="shared" si="1"/>
        <v>-0.5</v>
      </c>
      <c r="Y41">
        <f t="shared" si="10"/>
        <v>-0.23999999999999985</v>
      </c>
      <c r="Z41">
        <v>36.8</v>
      </c>
      <c r="AA41">
        <f t="shared" si="7"/>
        <v>0</v>
      </c>
      <c r="AB41">
        <f t="shared" si="13"/>
        <v>-0.3</v>
      </c>
      <c r="AC41" s="66">
        <v>18.6</v>
      </c>
      <c r="AD41">
        <f t="shared" si="28"/>
        <v>0.09999999999999787</v>
      </c>
      <c r="AE41">
        <f t="shared" si="47"/>
        <v>0.019999999999999574</v>
      </c>
      <c r="AF41">
        <v>32.9</v>
      </c>
      <c r="AG41">
        <f t="shared" si="3"/>
        <v>0</v>
      </c>
      <c r="AH41">
        <f t="shared" si="12"/>
        <v>-0.07999999999999971</v>
      </c>
      <c r="AI41">
        <v>19.5</v>
      </c>
      <c r="AJ41">
        <f t="shared" si="8"/>
        <v>-0.5</v>
      </c>
      <c r="AK41">
        <f t="shared" si="14"/>
        <v>-0.2</v>
      </c>
      <c r="AL41">
        <v>17.4</v>
      </c>
      <c r="AR41" s="73">
        <v>41369</v>
      </c>
      <c r="AS41">
        <f t="shared" si="45"/>
        <v>0</v>
      </c>
      <c r="AT41">
        <f t="shared" si="29"/>
        <v>0</v>
      </c>
      <c r="AU41">
        <f t="shared" si="30"/>
        <v>0</v>
      </c>
      <c r="AV41">
        <f t="shared" si="31"/>
        <v>0</v>
      </c>
      <c r="AW41">
        <f t="shared" si="32"/>
        <v>0</v>
      </c>
      <c r="AX41">
        <f t="shared" si="33"/>
        <v>0</v>
      </c>
      <c r="AY41">
        <f t="shared" si="34"/>
        <v>-0.40000000000000036</v>
      </c>
      <c r="AZ41">
        <f t="shared" si="35"/>
        <v>0</v>
      </c>
      <c r="BA41">
        <f t="shared" si="36"/>
        <v>0</v>
      </c>
      <c r="BB41">
        <f t="shared" si="46"/>
        <v>-0.09999999999999787</v>
      </c>
      <c r="BC41">
        <f t="shared" si="37"/>
        <v>0</v>
      </c>
      <c r="BD41">
        <f t="shared" si="38"/>
        <v>0</v>
      </c>
      <c r="BE41">
        <v>0</v>
      </c>
      <c r="BF41" s="73">
        <v>41369</v>
      </c>
      <c r="BG41">
        <f t="shared" si="48"/>
        <v>0</v>
      </c>
      <c r="BH41">
        <f t="shared" si="16"/>
        <v>-0.09999999999999787</v>
      </c>
      <c r="BI41">
        <f t="shared" si="17"/>
        <v>0</v>
      </c>
      <c r="BJ41">
        <f t="shared" si="18"/>
        <v>0</v>
      </c>
      <c r="BK41">
        <f t="shared" si="19"/>
        <v>0</v>
      </c>
      <c r="BL41">
        <f t="shared" si="20"/>
        <v>0</v>
      </c>
      <c r="BM41">
        <f t="shared" si="21"/>
        <v>-1.5</v>
      </c>
      <c r="BN41">
        <f t="shared" si="22"/>
        <v>0</v>
      </c>
      <c r="BO41">
        <f t="shared" si="23"/>
        <v>0</v>
      </c>
      <c r="BP41">
        <f t="shared" si="24"/>
        <v>-0.6999999999999957</v>
      </c>
      <c r="BQ41">
        <f t="shared" si="25"/>
        <v>0</v>
      </c>
      <c r="BR41">
        <f t="shared" si="26"/>
        <v>0</v>
      </c>
      <c r="BS41">
        <v>0</v>
      </c>
      <c r="BT41">
        <f t="shared" si="6"/>
        <v>-0.19166666666666612</v>
      </c>
    </row>
    <row r="42" spans="1:72" ht="15">
      <c r="A42" s="73">
        <v>41370</v>
      </c>
      <c r="B42">
        <v>36.7</v>
      </c>
      <c r="C42">
        <f t="shared" si="39"/>
        <v>-0.10000000000000142</v>
      </c>
      <c r="D42">
        <f aca="true" t="shared" si="49" ref="D42:D49">AVERAGE(C38:C42)</f>
        <v>-0.24000000000000057</v>
      </c>
      <c r="E42">
        <v>21.5</v>
      </c>
      <c r="F42">
        <f t="shared" si="40"/>
        <v>0.10000000000000142</v>
      </c>
      <c r="G42">
        <f aca="true" t="shared" si="50" ref="G42:G54">AVERAGE(F38:F42)</f>
        <v>-0.020000000000000285</v>
      </c>
      <c r="H42">
        <v>33.5</v>
      </c>
      <c r="I42">
        <f t="shared" si="41"/>
        <v>-0.3999999999999986</v>
      </c>
      <c r="J42">
        <f aca="true" t="shared" si="51" ref="J42:J55">AVERAGE(I38:I42)</f>
        <v>-0.3</v>
      </c>
      <c r="K42">
        <v>31.6</v>
      </c>
      <c r="L42">
        <f t="shared" si="42"/>
        <v>0</v>
      </c>
      <c r="M42">
        <f aca="true" t="shared" si="52" ref="M42:M61">+AVERAGE(L38:L42)</f>
        <v>-0.24000000000000057</v>
      </c>
      <c r="N42">
        <v>17</v>
      </c>
      <c r="O42">
        <f t="shared" si="43"/>
        <v>-0.3999999999999986</v>
      </c>
      <c r="P42">
        <f aca="true" t="shared" si="53" ref="P42:P86">AVERAGE(O38:O42)</f>
        <v>-0.46000000000000013</v>
      </c>
      <c r="Q42">
        <v>42</v>
      </c>
      <c r="R42">
        <f t="shared" si="44"/>
        <v>-0.20000000000000284</v>
      </c>
      <c r="S42">
        <f aca="true" t="shared" si="54" ref="S42:S76">AVERAGE(R38:R42)</f>
        <v>-0.25999999999999945</v>
      </c>
      <c r="T42">
        <v>10.2</v>
      </c>
      <c r="U42" s="14">
        <f t="shared" si="15"/>
        <v>0.3000000000000007</v>
      </c>
      <c r="V42">
        <f t="shared" si="27"/>
        <v>0.2400000000000002</v>
      </c>
      <c r="W42">
        <v>19.5</v>
      </c>
      <c r="X42">
        <f t="shared" si="1"/>
        <v>-0.5</v>
      </c>
      <c r="Y42">
        <f t="shared" si="10"/>
        <v>-0.33999999999999986</v>
      </c>
      <c r="Z42">
        <v>37</v>
      </c>
      <c r="AA42">
        <f t="shared" si="7"/>
        <v>-0.20000000000000284</v>
      </c>
      <c r="AB42">
        <f t="shared" si="13"/>
        <v>-0.24000000000000057</v>
      </c>
      <c r="AC42" s="66">
        <v>18.1</v>
      </c>
      <c r="AD42">
        <f t="shared" si="28"/>
        <v>0.5</v>
      </c>
      <c r="AE42">
        <f t="shared" si="47"/>
        <v>0.039999999999999855</v>
      </c>
      <c r="AF42">
        <v>33.2</v>
      </c>
      <c r="AG42">
        <f t="shared" si="3"/>
        <v>-0.30000000000000426</v>
      </c>
      <c r="AH42">
        <f t="shared" si="12"/>
        <v>-0.08000000000000114</v>
      </c>
      <c r="AI42">
        <v>19.6</v>
      </c>
      <c r="AJ42">
        <f t="shared" si="8"/>
        <v>-0.10000000000000142</v>
      </c>
      <c r="AK42">
        <f t="shared" si="14"/>
        <v>-0.2</v>
      </c>
      <c r="AL42">
        <v>17.4</v>
      </c>
      <c r="AR42" s="73">
        <v>41370</v>
      </c>
      <c r="AS42">
        <f t="shared" si="45"/>
        <v>0</v>
      </c>
      <c r="AT42">
        <f t="shared" si="29"/>
        <v>-0.10000000000000142</v>
      </c>
      <c r="AU42">
        <f t="shared" si="30"/>
        <v>0</v>
      </c>
      <c r="AV42">
        <f t="shared" si="31"/>
        <v>0</v>
      </c>
      <c r="AW42">
        <f t="shared" si="32"/>
        <v>0</v>
      </c>
      <c r="AX42">
        <f t="shared" si="33"/>
        <v>0</v>
      </c>
      <c r="AY42">
        <f t="shared" si="34"/>
        <v>-0.3000000000000007</v>
      </c>
      <c r="AZ42">
        <f t="shared" si="35"/>
        <v>0</v>
      </c>
      <c r="BA42">
        <f t="shared" si="36"/>
        <v>0</v>
      </c>
      <c r="BB42">
        <f t="shared" si="46"/>
        <v>-0.5</v>
      </c>
      <c r="BC42">
        <f t="shared" si="37"/>
        <v>0</v>
      </c>
      <c r="BD42">
        <f t="shared" si="38"/>
        <v>0</v>
      </c>
      <c r="BE42">
        <v>0</v>
      </c>
      <c r="BF42" s="73">
        <v>41370</v>
      </c>
      <c r="BG42">
        <f t="shared" si="48"/>
        <v>0</v>
      </c>
      <c r="BH42">
        <f t="shared" si="16"/>
        <v>-0.1999999999999993</v>
      </c>
      <c r="BI42">
        <f t="shared" si="17"/>
        <v>0</v>
      </c>
      <c r="BJ42">
        <f t="shared" si="18"/>
        <v>0</v>
      </c>
      <c r="BK42">
        <f t="shared" si="19"/>
        <v>0</v>
      </c>
      <c r="BL42">
        <f t="shared" si="20"/>
        <v>0</v>
      </c>
      <c r="BM42">
        <f t="shared" si="21"/>
        <v>-1.8000000000000007</v>
      </c>
      <c r="BN42">
        <f t="shared" si="22"/>
        <v>0</v>
      </c>
      <c r="BO42">
        <f t="shared" si="23"/>
        <v>0</v>
      </c>
      <c r="BP42">
        <f t="shared" si="24"/>
        <v>-1.1999999999999957</v>
      </c>
      <c r="BQ42">
        <f t="shared" si="25"/>
        <v>0</v>
      </c>
      <c r="BR42">
        <f t="shared" si="26"/>
        <v>0</v>
      </c>
      <c r="BS42">
        <v>0</v>
      </c>
      <c r="BT42">
        <f t="shared" si="6"/>
        <v>-0.26666666666666633</v>
      </c>
    </row>
    <row r="43" spans="1:72" ht="15">
      <c r="A43" s="73">
        <v>41371</v>
      </c>
      <c r="B43">
        <v>37</v>
      </c>
      <c r="C43">
        <f t="shared" si="39"/>
        <v>-0.29999999999999716</v>
      </c>
      <c r="D43">
        <f t="shared" si="49"/>
        <v>-0.17999999999999972</v>
      </c>
      <c r="E43">
        <v>21.3</v>
      </c>
      <c r="F43">
        <f t="shared" si="40"/>
        <v>0.1999999999999993</v>
      </c>
      <c r="G43">
        <f t="shared" si="50"/>
        <v>0.07999999999999971</v>
      </c>
      <c r="H43">
        <v>33.8</v>
      </c>
      <c r="I43">
        <f t="shared" si="41"/>
        <v>-0.29999999999999716</v>
      </c>
      <c r="J43">
        <f t="shared" si="51"/>
        <v>-0.31999999999999884</v>
      </c>
      <c r="K43">
        <v>32</v>
      </c>
      <c r="L43">
        <f t="shared" si="42"/>
        <v>-0.3999999999999986</v>
      </c>
      <c r="M43">
        <f t="shared" si="52"/>
        <v>-0.22000000000000028</v>
      </c>
      <c r="N43">
        <v>18.2</v>
      </c>
      <c r="O43">
        <f t="shared" si="43"/>
        <v>-1.1999999999999993</v>
      </c>
      <c r="P43">
        <f t="shared" si="53"/>
        <v>-0.5399999999999998</v>
      </c>
      <c r="Q43">
        <v>42.2</v>
      </c>
      <c r="R43">
        <f t="shared" si="44"/>
        <v>-0.20000000000000284</v>
      </c>
      <c r="S43">
        <f t="shared" si="54"/>
        <v>-0.26000000000000084</v>
      </c>
      <c r="T43">
        <v>10.2</v>
      </c>
      <c r="U43" s="14">
        <f t="shared" si="15"/>
        <v>0</v>
      </c>
      <c r="V43">
        <f t="shared" si="27"/>
        <v>0.16000000000000014</v>
      </c>
      <c r="W43">
        <v>20</v>
      </c>
      <c r="X43">
        <f t="shared" si="1"/>
        <v>-0.5</v>
      </c>
      <c r="Y43">
        <f t="shared" si="10"/>
        <v>-0.4</v>
      </c>
      <c r="Z43">
        <v>37.8</v>
      </c>
      <c r="AA43">
        <f t="shared" si="7"/>
        <v>-0.7999999999999972</v>
      </c>
      <c r="AB43">
        <f t="shared" si="13"/>
        <v>-0.33999999999999914</v>
      </c>
      <c r="AC43" s="66">
        <v>17.9</v>
      </c>
      <c r="AD43">
        <f t="shared" si="28"/>
        <v>0.20000000000000284</v>
      </c>
      <c r="AE43">
        <f t="shared" si="47"/>
        <v>0.04000000000000057</v>
      </c>
      <c r="AF43">
        <v>33.3</v>
      </c>
      <c r="AG43">
        <f t="shared" si="3"/>
        <v>-0.09999999999999432</v>
      </c>
      <c r="AH43">
        <f t="shared" si="12"/>
        <v>-0.1</v>
      </c>
      <c r="AI43" s="71">
        <v>19.6</v>
      </c>
      <c r="AJ43">
        <f t="shared" si="8"/>
        <v>0</v>
      </c>
      <c r="AK43">
        <f t="shared" si="14"/>
        <v>-0.2</v>
      </c>
      <c r="AL43">
        <v>18.9</v>
      </c>
      <c r="AR43" s="73">
        <v>41371</v>
      </c>
      <c r="AS43">
        <f t="shared" si="45"/>
        <v>0</v>
      </c>
      <c r="AT43">
        <f t="shared" si="29"/>
        <v>-0.1999999999999993</v>
      </c>
      <c r="AU43">
        <f t="shared" si="30"/>
        <v>0</v>
      </c>
      <c r="AV43">
        <f t="shared" si="31"/>
        <v>0</v>
      </c>
      <c r="AW43">
        <f t="shared" si="32"/>
        <v>0</v>
      </c>
      <c r="AX43">
        <f t="shared" si="33"/>
        <v>0</v>
      </c>
      <c r="AY43">
        <f t="shared" si="34"/>
        <v>0</v>
      </c>
      <c r="AZ43">
        <f t="shared" si="35"/>
        <v>0</v>
      </c>
      <c r="BA43">
        <f t="shared" si="36"/>
        <v>0</v>
      </c>
      <c r="BB43">
        <f t="shared" si="46"/>
        <v>-0.20000000000000284</v>
      </c>
      <c r="BC43">
        <f t="shared" si="37"/>
        <v>0</v>
      </c>
      <c r="BD43">
        <f t="shared" si="38"/>
        <v>0</v>
      </c>
      <c r="BE43">
        <v>0</v>
      </c>
      <c r="BF43" s="73">
        <v>41371</v>
      </c>
      <c r="BG43">
        <f t="shared" si="48"/>
        <v>0</v>
      </c>
      <c r="BH43">
        <f t="shared" si="16"/>
        <v>-0.3999999999999986</v>
      </c>
      <c r="BI43">
        <f t="shared" si="17"/>
        <v>0</v>
      </c>
      <c r="BJ43">
        <f t="shared" si="18"/>
        <v>0</v>
      </c>
      <c r="BK43">
        <f t="shared" si="19"/>
        <v>0</v>
      </c>
      <c r="BL43">
        <f t="shared" si="20"/>
        <v>0</v>
      </c>
      <c r="BM43">
        <f t="shared" si="21"/>
        <v>-1.8000000000000007</v>
      </c>
      <c r="BN43">
        <f t="shared" si="22"/>
        <v>0</v>
      </c>
      <c r="BO43">
        <f t="shared" si="23"/>
        <v>0</v>
      </c>
      <c r="BP43">
        <f t="shared" si="24"/>
        <v>-1.3999999999999986</v>
      </c>
      <c r="BQ43">
        <f t="shared" si="25"/>
        <v>0</v>
      </c>
      <c r="BR43">
        <f t="shared" si="26"/>
        <v>0</v>
      </c>
      <c r="BS43">
        <v>0</v>
      </c>
      <c r="BT43">
        <f t="shared" si="6"/>
        <v>-0.2999999999999998</v>
      </c>
    </row>
    <row r="44" spans="1:72" ht="15">
      <c r="A44" s="73">
        <v>41372</v>
      </c>
      <c r="B44">
        <v>37.8</v>
      </c>
      <c r="C44">
        <f t="shared" si="39"/>
        <v>-0.7999999999999972</v>
      </c>
      <c r="D44">
        <f t="shared" si="49"/>
        <v>-0.31999999999999884</v>
      </c>
      <c r="E44">
        <v>21.2</v>
      </c>
      <c r="F44">
        <f t="shared" si="40"/>
        <v>0.10000000000000142</v>
      </c>
      <c r="G44">
        <f t="shared" si="50"/>
        <v>0.08000000000000043</v>
      </c>
      <c r="H44">
        <v>34.7</v>
      </c>
      <c r="I44">
        <f t="shared" si="41"/>
        <v>-0.9000000000000057</v>
      </c>
      <c r="J44">
        <f t="shared" si="51"/>
        <v>-0.42000000000000026</v>
      </c>
      <c r="K44">
        <v>31.9</v>
      </c>
      <c r="L44">
        <f t="shared" si="42"/>
        <v>0.10000000000000142</v>
      </c>
      <c r="M44">
        <f t="shared" si="52"/>
        <v>-0.15999999999999942</v>
      </c>
      <c r="N44">
        <v>18.4</v>
      </c>
      <c r="O44">
        <f t="shared" si="43"/>
        <v>-0.1999999999999993</v>
      </c>
      <c r="P44">
        <f t="shared" si="53"/>
        <v>-0.5599999999999998</v>
      </c>
      <c r="Q44">
        <v>42.4</v>
      </c>
      <c r="R44">
        <f t="shared" si="44"/>
        <v>-0.19999999999999574</v>
      </c>
      <c r="S44">
        <f t="shared" si="54"/>
        <v>-0.3</v>
      </c>
      <c r="T44">
        <v>10.2</v>
      </c>
      <c r="U44" s="14">
        <f t="shared" si="15"/>
        <v>0</v>
      </c>
      <c r="V44">
        <f t="shared" si="27"/>
        <v>0.1400000000000002</v>
      </c>
      <c r="W44">
        <v>20.5</v>
      </c>
      <c r="X44">
        <f t="shared" si="1"/>
        <v>-0.5</v>
      </c>
      <c r="Y44">
        <f t="shared" si="10"/>
        <v>-0.5</v>
      </c>
      <c r="Z44">
        <v>38</v>
      </c>
      <c r="AA44">
        <f t="shared" si="7"/>
        <v>-0.20000000000000284</v>
      </c>
      <c r="AB44">
        <f t="shared" si="13"/>
        <v>-0.25999999999999945</v>
      </c>
      <c r="AC44" s="66">
        <v>17.5</v>
      </c>
      <c r="AD44">
        <f t="shared" si="28"/>
        <v>0.3999999999999986</v>
      </c>
      <c r="AE44">
        <f t="shared" si="47"/>
        <v>0.12000000000000029</v>
      </c>
      <c r="AF44" s="71">
        <v>33.3</v>
      </c>
      <c r="AG44">
        <f t="shared" si="3"/>
        <v>0</v>
      </c>
      <c r="AH44">
        <f t="shared" si="12"/>
        <v>-0.07999999999999971</v>
      </c>
      <c r="AI44">
        <v>19.6</v>
      </c>
      <c r="AJ44">
        <f t="shared" si="8"/>
        <v>0</v>
      </c>
      <c r="AK44">
        <f t="shared" si="14"/>
        <v>-0.14000000000000057</v>
      </c>
      <c r="AL44">
        <v>19.9</v>
      </c>
      <c r="AR44" s="73">
        <v>41372</v>
      </c>
      <c r="AS44">
        <f t="shared" si="45"/>
        <v>0</v>
      </c>
      <c r="AT44">
        <f t="shared" si="29"/>
        <v>-0.10000000000000142</v>
      </c>
      <c r="AU44">
        <f t="shared" si="30"/>
        <v>0</v>
      </c>
      <c r="AV44">
        <f t="shared" si="31"/>
        <v>-0.10000000000000142</v>
      </c>
      <c r="AW44">
        <f t="shared" si="32"/>
        <v>0</v>
      </c>
      <c r="AX44">
        <f t="shared" si="33"/>
        <v>0</v>
      </c>
      <c r="AY44">
        <f t="shared" si="34"/>
        <v>0</v>
      </c>
      <c r="AZ44">
        <f t="shared" si="35"/>
        <v>0</v>
      </c>
      <c r="BA44">
        <f t="shared" si="36"/>
        <v>0</v>
      </c>
      <c r="BB44">
        <f t="shared" si="46"/>
        <v>-0.3999999999999986</v>
      </c>
      <c r="BC44">
        <f t="shared" si="37"/>
        <v>0</v>
      </c>
      <c r="BD44">
        <f t="shared" si="38"/>
        <v>0</v>
      </c>
      <c r="BE44">
        <v>0</v>
      </c>
      <c r="BF44" s="73">
        <v>41372</v>
      </c>
      <c r="BG44">
        <f t="shared" si="48"/>
        <v>0</v>
      </c>
      <c r="BH44">
        <f t="shared" si="16"/>
        <v>-0.5</v>
      </c>
      <c r="BI44">
        <f t="shared" si="17"/>
        <v>0</v>
      </c>
      <c r="BJ44">
        <f t="shared" si="18"/>
        <v>-0.10000000000000142</v>
      </c>
      <c r="BK44">
        <f t="shared" si="19"/>
        <v>0</v>
      </c>
      <c r="BL44">
        <f t="shared" si="20"/>
        <v>0</v>
      </c>
      <c r="BM44">
        <f t="shared" si="21"/>
        <v>-1.8000000000000007</v>
      </c>
      <c r="BN44">
        <f t="shared" si="22"/>
        <v>0</v>
      </c>
      <c r="BO44">
        <f t="shared" si="23"/>
        <v>0</v>
      </c>
      <c r="BP44">
        <f t="shared" si="24"/>
        <v>-1.7999999999999972</v>
      </c>
      <c r="BQ44">
        <f t="shared" si="25"/>
        <v>0</v>
      </c>
      <c r="BR44">
        <f t="shared" si="26"/>
        <v>0</v>
      </c>
      <c r="BS44">
        <v>0</v>
      </c>
      <c r="BT44">
        <f t="shared" si="6"/>
        <v>-0.3499999999999999</v>
      </c>
    </row>
    <row r="45" spans="1:72" ht="15">
      <c r="A45" s="73">
        <v>41373</v>
      </c>
      <c r="B45" s="11">
        <v>38</v>
      </c>
      <c r="C45">
        <f t="shared" si="39"/>
        <v>-0.20000000000000284</v>
      </c>
      <c r="D45">
        <f t="shared" si="49"/>
        <v>-0.2799999999999997</v>
      </c>
      <c r="E45">
        <v>21.8</v>
      </c>
      <c r="F45">
        <f t="shared" si="40"/>
        <v>-0.6000000000000014</v>
      </c>
      <c r="G45">
        <f t="shared" si="50"/>
        <v>-0.039999999999999855</v>
      </c>
      <c r="H45">
        <v>35</v>
      </c>
      <c r="I45">
        <f t="shared" si="41"/>
        <v>-0.29999999999999716</v>
      </c>
      <c r="J45">
        <f t="shared" si="51"/>
        <v>-0.42000000000000026</v>
      </c>
      <c r="K45">
        <v>31.5</v>
      </c>
      <c r="L45">
        <f t="shared" si="42"/>
        <v>0.3999999999999986</v>
      </c>
      <c r="M45">
        <f t="shared" si="52"/>
        <v>0</v>
      </c>
      <c r="N45">
        <v>18.4</v>
      </c>
      <c r="O45">
        <f t="shared" si="43"/>
        <v>0</v>
      </c>
      <c r="P45">
        <f t="shared" si="53"/>
        <v>-0.43999999999999984</v>
      </c>
      <c r="Q45">
        <v>42.3</v>
      </c>
      <c r="R45">
        <f t="shared" si="44"/>
        <v>0.10000000000000142</v>
      </c>
      <c r="S45">
        <f t="shared" si="54"/>
        <v>-0.1</v>
      </c>
      <c r="T45">
        <v>9.9</v>
      </c>
      <c r="U45" s="14">
        <f t="shared" si="15"/>
        <v>0.29999999999999893</v>
      </c>
      <c r="V45">
        <f t="shared" si="27"/>
        <v>0.2</v>
      </c>
      <c r="W45">
        <v>20.5</v>
      </c>
      <c r="X45">
        <f t="shared" si="1"/>
        <v>0</v>
      </c>
      <c r="Y45">
        <f t="shared" si="10"/>
        <v>-0.4</v>
      </c>
      <c r="Z45">
        <v>38.3</v>
      </c>
      <c r="AA45">
        <f t="shared" si="7"/>
        <v>-0.29999999999999716</v>
      </c>
      <c r="AB45">
        <f t="shared" si="13"/>
        <v>-0.3</v>
      </c>
      <c r="AC45" s="66">
        <v>17.1</v>
      </c>
      <c r="AD45">
        <f t="shared" si="28"/>
        <v>0.3999999999999986</v>
      </c>
      <c r="AE45">
        <f t="shared" si="47"/>
        <v>0.31999999999999956</v>
      </c>
      <c r="AF45">
        <v>32.9</v>
      </c>
      <c r="AG45">
        <f>+AF44-AF45</f>
        <v>0.3999999999999986</v>
      </c>
      <c r="AH45">
        <f t="shared" si="12"/>
        <v>0</v>
      </c>
      <c r="AI45">
        <v>19</v>
      </c>
      <c r="AJ45">
        <f t="shared" si="8"/>
        <v>0.6000000000000014</v>
      </c>
      <c r="AK45">
        <f t="shared" si="14"/>
        <v>0</v>
      </c>
      <c r="AL45">
        <v>21.8</v>
      </c>
      <c r="AR45" s="73">
        <v>41373</v>
      </c>
      <c r="AS45">
        <f t="shared" si="45"/>
        <v>0</v>
      </c>
      <c r="AT45">
        <f t="shared" si="29"/>
        <v>0</v>
      </c>
      <c r="AU45">
        <f t="shared" si="30"/>
        <v>0</v>
      </c>
      <c r="AV45">
        <f t="shared" si="31"/>
        <v>-0.3999999999999986</v>
      </c>
      <c r="AW45">
        <f t="shared" si="32"/>
        <v>0</v>
      </c>
      <c r="AX45">
        <f t="shared" si="33"/>
        <v>-0.10000000000000142</v>
      </c>
      <c r="AY45">
        <f t="shared" si="34"/>
        <v>-0.29999999999999893</v>
      </c>
      <c r="AZ45">
        <f t="shared" si="35"/>
        <v>0</v>
      </c>
      <c r="BA45">
        <f t="shared" si="36"/>
        <v>0</v>
      </c>
      <c r="BB45">
        <f t="shared" si="46"/>
        <v>-0.3999999999999986</v>
      </c>
      <c r="BC45">
        <f t="shared" si="37"/>
        <v>-0.3999999999999986</v>
      </c>
      <c r="BD45">
        <f t="shared" si="38"/>
        <v>-0.6000000000000014</v>
      </c>
      <c r="BE45">
        <v>0</v>
      </c>
      <c r="BF45" s="73">
        <v>41373</v>
      </c>
      <c r="BG45">
        <f t="shared" si="48"/>
        <v>0</v>
      </c>
      <c r="BH45">
        <f t="shared" si="16"/>
        <v>-0.5</v>
      </c>
      <c r="BI45">
        <f t="shared" si="17"/>
        <v>0</v>
      </c>
      <c r="BJ45">
        <f t="shared" si="18"/>
        <v>-0.5</v>
      </c>
      <c r="BK45">
        <f t="shared" si="19"/>
        <v>0</v>
      </c>
      <c r="BL45">
        <f t="shared" si="20"/>
        <v>-0.10000000000000142</v>
      </c>
      <c r="BM45">
        <f t="shared" si="21"/>
        <v>-2.0999999999999996</v>
      </c>
      <c r="BN45">
        <f t="shared" si="22"/>
        <v>0</v>
      </c>
      <c r="BO45">
        <f t="shared" si="23"/>
        <v>0</v>
      </c>
      <c r="BP45">
        <f t="shared" si="24"/>
        <v>-2.1999999999999957</v>
      </c>
      <c r="BQ45">
        <f t="shared" si="25"/>
        <v>-0.3999999999999986</v>
      </c>
      <c r="BR45">
        <f t="shared" si="26"/>
        <v>-0.6000000000000014</v>
      </c>
      <c r="BS45">
        <v>0</v>
      </c>
      <c r="BT45">
        <f t="shared" si="6"/>
        <v>-0.5333333333333331</v>
      </c>
    </row>
    <row r="46" spans="1:72" ht="15">
      <c r="A46" s="73">
        <v>41374</v>
      </c>
      <c r="B46">
        <v>37.4</v>
      </c>
      <c r="C46">
        <f>B45-B46</f>
        <v>0.6000000000000014</v>
      </c>
      <c r="D46">
        <f t="shared" si="49"/>
        <v>-0.15999999999999942</v>
      </c>
      <c r="E46">
        <v>21.9</v>
      </c>
      <c r="F46">
        <f t="shared" si="40"/>
        <v>-0.09999999999999787</v>
      </c>
      <c r="G46">
        <f t="shared" si="50"/>
        <v>-0.05999999999999943</v>
      </c>
      <c r="H46">
        <v>35.5</v>
      </c>
      <c r="I46">
        <f t="shared" si="41"/>
        <v>-0.5</v>
      </c>
      <c r="J46">
        <f t="shared" si="51"/>
        <v>-0.4799999999999997</v>
      </c>
      <c r="K46">
        <v>31.8</v>
      </c>
      <c r="L46">
        <f t="shared" si="42"/>
        <v>-0.3000000000000007</v>
      </c>
      <c r="M46">
        <f t="shared" si="52"/>
        <v>-0.039999999999999855</v>
      </c>
      <c r="N46">
        <v>18.4</v>
      </c>
      <c r="O46">
        <f t="shared" si="43"/>
        <v>0</v>
      </c>
      <c r="P46">
        <f t="shared" si="53"/>
        <v>-0.35999999999999943</v>
      </c>
      <c r="Q46">
        <v>42.2</v>
      </c>
      <c r="R46">
        <f t="shared" si="44"/>
        <v>0.09999999999999432</v>
      </c>
      <c r="S46">
        <f t="shared" si="54"/>
        <v>-0.08000000000000114</v>
      </c>
      <c r="T46">
        <v>9</v>
      </c>
      <c r="U46" s="14">
        <f t="shared" si="15"/>
        <v>0.9000000000000004</v>
      </c>
      <c r="V46">
        <f t="shared" si="27"/>
        <v>0.3</v>
      </c>
      <c r="W46">
        <v>20.5</v>
      </c>
      <c r="X46">
        <f t="shared" si="1"/>
        <v>0</v>
      </c>
      <c r="Y46">
        <f t="shared" si="10"/>
        <v>-0.3</v>
      </c>
      <c r="Z46">
        <v>38.1</v>
      </c>
      <c r="AA46">
        <f t="shared" si="7"/>
        <v>0.19999999999999574</v>
      </c>
      <c r="AB46">
        <f t="shared" si="13"/>
        <v>-0.26000000000000084</v>
      </c>
      <c r="AC46" s="66">
        <v>17.9</v>
      </c>
      <c r="AD46">
        <f t="shared" si="28"/>
        <v>-0.7999999999999972</v>
      </c>
      <c r="AE46">
        <f t="shared" si="47"/>
        <v>0.14000000000000057</v>
      </c>
      <c r="AF46">
        <v>32.6</v>
      </c>
      <c r="AG46">
        <f>+AF45-AF46</f>
        <v>0.29999999999999716</v>
      </c>
      <c r="AH46">
        <f t="shared" si="12"/>
        <v>0.05999999999999943</v>
      </c>
      <c r="AI46">
        <v>19.1</v>
      </c>
      <c r="AJ46">
        <f t="shared" si="8"/>
        <v>-0.10000000000000142</v>
      </c>
      <c r="AK46">
        <f t="shared" si="14"/>
        <v>0.07999999999999971</v>
      </c>
      <c r="AL46">
        <v>22.6</v>
      </c>
      <c r="AR46" s="73">
        <v>41374</v>
      </c>
      <c r="AS46">
        <f t="shared" si="45"/>
        <v>-0.6000000000000014</v>
      </c>
      <c r="AT46">
        <f t="shared" si="29"/>
        <v>0</v>
      </c>
      <c r="AU46">
        <f t="shared" si="30"/>
        <v>0</v>
      </c>
      <c r="AV46">
        <f t="shared" si="31"/>
        <v>0</v>
      </c>
      <c r="AW46">
        <f t="shared" si="32"/>
        <v>0</v>
      </c>
      <c r="AX46">
        <f t="shared" si="33"/>
        <v>-0.09999999999999432</v>
      </c>
      <c r="AY46">
        <f t="shared" si="34"/>
        <v>-0.9000000000000004</v>
      </c>
      <c r="AZ46">
        <f t="shared" si="35"/>
        <v>0</v>
      </c>
      <c r="BA46">
        <f t="shared" si="36"/>
        <v>-0.19999999999999574</v>
      </c>
      <c r="BB46">
        <f t="shared" si="46"/>
        <v>0</v>
      </c>
      <c r="BC46">
        <f t="shared" si="37"/>
        <v>-0.29999999999999716</v>
      </c>
      <c r="BD46">
        <f t="shared" si="38"/>
        <v>0</v>
      </c>
      <c r="BE46">
        <v>0</v>
      </c>
      <c r="BF46" s="73">
        <v>41374</v>
      </c>
      <c r="BG46">
        <f t="shared" si="48"/>
        <v>-0.6000000000000014</v>
      </c>
      <c r="BH46">
        <f t="shared" si="16"/>
        <v>-0.5</v>
      </c>
      <c r="BI46">
        <f t="shared" si="17"/>
        <v>0</v>
      </c>
      <c r="BJ46">
        <f t="shared" si="18"/>
        <v>-0.5</v>
      </c>
      <c r="BK46">
        <f t="shared" si="19"/>
        <v>0</v>
      </c>
      <c r="BL46">
        <f t="shared" si="20"/>
        <v>-0.19999999999999574</v>
      </c>
      <c r="BM46">
        <f t="shared" si="21"/>
        <v>-3</v>
      </c>
      <c r="BN46">
        <f t="shared" si="22"/>
        <v>0</v>
      </c>
      <c r="BO46">
        <f t="shared" si="23"/>
        <v>-0.19999999999999574</v>
      </c>
      <c r="BP46">
        <f t="shared" si="24"/>
        <v>-2.1999999999999957</v>
      </c>
      <c r="BQ46">
        <f t="shared" si="25"/>
        <v>-0.6999999999999957</v>
      </c>
      <c r="BR46">
        <f t="shared" si="26"/>
        <v>-0.6000000000000014</v>
      </c>
      <c r="BS46">
        <v>0</v>
      </c>
      <c r="BT46">
        <f t="shared" si="6"/>
        <v>-0.7083333333333321</v>
      </c>
    </row>
    <row r="47" spans="1:72" ht="15">
      <c r="A47" s="73">
        <v>41375</v>
      </c>
      <c r="B47">
        <v>36.8</v>
      </c>
      <c r="C47">
        <f aca="true" t="shared" si="55" ref="C47:C95">B46-B47</f>
        <v>0.6000000000000014</v>
      </c>
      <c r="D47">
        <f t="shared" si="49"/>
        <v>-0.019999999999998862</v>
      </c>
      <c r="E47">
        <v>22.4</v>
      </c>
      <c r="F47">
        <f t="shared" si="40"/>
        <v>-0.5</v>
      </c>
      <c r="G47">
        <f t="shared" si="50"/>
        <v>-0.17999999999999972</v>
      </c>
      <c r="H47">
        <v>37.2</v>
      </c>
      <c r="I47">
        <f t="shared" si="41"/>
        <v>-1.7000000000000028</v>
      </c>
      <c r="J47">
        <f t="shared" si="51"/>
        <v>-0.7400000000000005</v>
      </c>
      <c r="K47">
        <v>31.8</v>
      </c>
      <c r="L47">
        <f t="shared" si="42"/>
        <v>0</v>
      </c>
      <c r="M47">
        <f t="shared" si="52"/>
        <v>-0.039999999999999855</v>
      </c>
      <c r="N47">
        <v>18.3</v>
      </c>
      <c r="O47">
        <f t="shared" si="43"/>
        <v>0.09999999999999787</v>
      </c>
      <c r="P47">
        <f t="shared" si="53"/>
        <v>-0.2600000000000001</v>
      </c>
      <c r="Q47">
        <v>42.7</v>
      </c>
      <c r="R47">
        <f t="shared" si="44"/>
        <v>-0.5</v>
      </c>
      <c r="S47">
        <f t="shared" si="54"/>
        <v>-0.14000000000000057</v>
      </c>
      <c r="T47">
        <v>8.2</v>
      </c>
      <c r="U47" s="14">
        <f t="shared" si="15"/>
        <v>0.8000000000000007</v>
      </c>
      <c r="V47">
        <f t="shared" si="27"/>
        <v>0.4</v>
      </c>
      <c r="W47">
        <v>20.5</v>
      </c>
      <c r="X47">
        <f t="shared" si="1"/>
        <v>0</v>
      </c>
      <c r="Y47">
        <f t="shared" si="10"/>
        <v>-0.2</v>
      </c>
      <c r="Z47">
        <v>37.8</v>
      </c>
      <c r="AA47">
        <f t="shared" si="7"/>
        <v>0.30000000000000426</v>
      </c>
      <c r="AB47">
        <f t="shared" si="13"/>
        <v>-0.15999999999999942</v>
      </c>
      <c r="AC47" s="66">
        <v>18</v>
      </c>
      <c r="AD47">
        <f t="shared" si="28"/>
        <v>-0.10000000000000142</v>
      </c>
      <c r="AE47">
        <f t="shared" si="47"/>
        <v>0.020000000000000285</v>
      </c>
      <c r="AF47">
        <v>32.4</v>
      </c>
      <c r="AG47">
        <f>+AF46-AF47</f>
        <v>0.20000000000000284</v>
      </c>
      <c r="AH47">
        <f t="shared" si="12"/>
        <v>0.16000000000000086</v>
      </c>
      <c r="AI47">
        <v>19.3</v>
      </c>
      <c r="AJ47">
        <f t="shared" si="8"/>
        <v>-0.1999999999999993</v>
      </c>
      <c r="AK47">
        <f t="shared" si="14"/>
        <v>0.060000000000000143</v>
      </c>
      <c r="AL47">
        <v>22.7</v>
      </c>
      <c r="AR47" s="73">
        <v>41375</v>
      </c>
      <c r="AS47">
        <f t="shared" si="45"/>
        <v>-0.6000000000000014</v>
      </c>
      <c r="AT47">
        <f t="shared" si="29"/>
        <v>0</v>
      </c>
      <c r="AU47">
        <f t="shared" si="30"/>
        <v>0</v>
      </c>
      <c r="AV47">
        <f t="shared" si="31"/>
        <v>0</v>
      </c>
      <c r="AW47">
        <f t="shared" si="32"/>
        <v>-0.09999999999999787</v>
      </c>
      <c r="AX47">
        <f t="shared" si="33"/>
        <v>0</v>
      </c>
      <c r="AY47">
        <f t="shared" si="34"/>
        <v>-0.8000000000000007</v>
      </c>
      <c r="AZ47">
        <f t="shared" si="35"/>
        <v>0</v>
      </c>
      <c r="BA47">
        <f t="shared" si="36"/>
        <v>-0.30000000000000426</v>
      </c>
      <c r="BB47">
        <f t="shared" si="46"/>
        <v>0</v>
      </c>
      <c r="BC47">
        <f t="shared" si="37"/>
        <v>-0.20000000000000284</v>
      </c>
      <c r="BD47">
        <f t="shared" si="38"/>
        <v>0</v>
      </c>
      <c r="BE47">
        <v>0</v>
      </c>
      <c r="BF47" s="73">
        <v>41375</v>
      </c>
      <c r="BG47">
        <f t="shared" si="48"/>
        <v>-1.2000000000000028</v>
      </c>
      <c r="BH47">
        <f t="shared" si="16"/>
        <v>-0.5</v>
      </c>
      <c r="BI47">
        <f t="shared" si="17"/>
        <v>0</v>
      </c>
      <c r="BJ47">
        <f t="shared" si="18"/>
        <v>-0.5</v>
      </c>
      <c r="BK47">
        <f t="shared" si="19"/>
        <v>-0.09999999999999787</v>
      </c>
      <c r="BL47">
        <f t="shared" si="20"/>
        <v>-0.19999999999999574</v>
      </c>
      <c r="BM47">
        <f t="shared" si="21"/>
        <v>-3.8000000000000007</v>
      </c>
      <c r="BN47">
        <f t="shared" si="22"/>
        <v>0</v>
      </c>
      <c r="BO47">
        <f t="shared" si="23"/>
        <v>-0.5</v>
      </c>
      <c r="BP47">
        <f t="shared" si="24"/>
        <v>-2.1999999999999957</v>
      </c>
      <c r="BQ47">
        <f t="shared" si="25"/>
        <v>-0.8999999999999986</v>
      </c>
      <c r="BR47">
        <f t="shared" si="26"/>
        <v>-0.6000000000000014</v>
      </c>
      <c r="BS47">
        <v>0</v>
      </c>
      <c r="BT47">
        <f t="shared" si="6"/>
        <v>-0.8749999999999994</v>
      </c>
    </row>
    <row r="48" spans="1:72" ht="15">
      <c r="A48" s="73">
        <v>41376</v>
      </c>
      <c r="B48">
        <v>36.6</v>
      </c>
      <c r="C48">
        <f t="shared" si="55"/>
        <v>0.19999999999999574</v>
      </c>
      <c r="D48">
        <f t="shared" si="49"/>
        <v>0.07999999999999971</v>
      </c>
      <c r="E48">
        <v>22.5</v>
      </c>
      <c r="F48">
        <f t="shared" si="40"/>
        <v>-0.10000000000000142</v>
      </c>
      <c r="G48">
        <f t="shared" si="50"/>
        <v>-0.23999999999999985</v>
      </c>
      <c r="H48">
        <v>37.8</v>
      </c>
      <c r="I48">
        <f t="shared" si="41"/>
        <v>-0.5999999999999943</v>
      </c>
      <c r="J48">
        <f t="shared" si="51"/>
        <v>-0.8</v>
      </c>
      <c r="K48">
        <v>32.2</v>
      </c>
      <c r="L48">
        <f t="shared" si="42"/>
        <v>-0.40000000000000213</v>
      </c>
      <c r="M48">
        <f t="shared" si="52"/>
        <v>-0.04000000000000057</v>
      </c>
      <c r="N48">
        <v>18</v>
      </c>
      <c r="O48">
        <f t="shared" si="43"/>
        <v>0.3000000000000007</v>
      </c>
      <c r="P48">
        <f t="shared" si="53"/>
        <v>0.039999999999999855</v>
      </c>
      <c r="Q48">
        <v>43</v>
      </c>
      <c r="R48">
        <f t="shared" si="44"/>
        <v>-0.29999999999999716</v>
      </c>
      <c r="S48">
        <f t="shared" si="54"/>
        <v>-0.15999999999999942</v>
      </c>
      <c r="T48">
        <v>7.5</v>
      </c>
      <c r="U48" s="14">
        <f t="shared" si="15"/>
        <v>0.6999999999999993</v>
      </c>
      <c r="V48">
        <f t="shared" si="27"/>
        <v>0.5399999999999998</v>
      </c>
      <c r="W48">
        <v>21</v>
      </c>
      <c r="X48">
        <f t="shared" si="1"/>
        <v>-0.5</v>
      </c>
      <c r="Y48">
        <f t="shared" si="10"/>
        <v>-0.2</v>
      </c>
      <c r="Z48">
        <v>37.8</v>
      </c>
      <c r="AA48">
        <f t="shared" si="7"/>
        <v>0</v>
      </c>
      <c r="AB48">
        <f t="shared" si="13"/>
        <v>0</v>
      </c>
      <c r="AC48" s="66">
        <v>18</v>
      </c>
      <c r="AD48">
        <f t="shared" si="28"/>
        <v>0</v>
      </c>
      <c r="AE48">
        <f t="shared" si="47"/>
        <v>-0.020000000000000285</v>
      </c>
      <c r="AF48">
        <v>32.2</v>
      </c>
      <c r="AG48">
        <f>+AF47-AF48</f>
        <v>0.19999999999999574</v>
      </c>
      <c r="AH48">
        <f t="shared" si="12"/>
        <v>0.21999999999999886</v>
      </c>
      <c r="AI48">
        <v>19.1</v>
      </c>
      <c r="AJ48">
        <f t="shared" si="8"/>
        <v>0.1999999999999993</v>
      </c>
      <c r="AK48">
        <f t="shared" si="14"/>
        <v>0.1</v>
      </c>
      <c r="AL48">
        <v>22.7</v>
      </c>
      <c r="AR48" s="73">
        <v>41376</v>
      </c>
      <c r="AS48">
        <f t="shared" si="45"/>
        <v>-0.19999999999999574</v>
      </c>
      <c r="AT48">
        <f t="shared" si="29"/>
        <v>0</v>
      </c>
      <c r="AU48">
        <f t="shared" si="30"/>
        <v>0</v>
      </c>
      <c r="AV48">
        <f t="shared" si="31"/>
        <v>0</v>
      </c>
      <c r="AW48">
        <f t="shared" si="32"/>
        <v>-0.3000000000000007</v>
      </c>
      <c r="AX48">
        <f t="shared" si="33"/>
        <v>0</v>
      </c>
      <c r="AY48">
        <f t="shared" si="34"/>
        <v>-0.6999999999999993</v>
      </c>
      <c r="AZ48">
        <f t="shared" si="35"/>
        <v>0</v>
      </c>
      <c r="BA48">
        <f t="shared" si="36"/>
        <v>0</v>
      </c>
      <c r="BB48">
        <f t="shared" si="46"/>
        <v>0</v>
      </c>
      <c r="BC48">
        <f t="shared" si="37"/>
        <v>-0.19999999999999574</v>
      </c>
      <c r="BD48">
        <f t="shared" si="38"/>
        <v>-0.1999999999999993</v>
      </c>
      <c r="BE48">
        <v>0</v>
      </c>
      <c r="BF48" s="73">
        <v>41376</v>
      </c>
      <c r="BG48">
        <f t="shared" si="48"/>
        <v>-1.3999999999999986</v>
      </c>
      <c r="BH48">
        <f t="shared" si="16"/>
        <v>-0.5</v>
      </c>
      <c r="BI48">
        <f t="shared" si="17"/>
        <v>0</v>
      </c>
      <c r="BJ48">
        <f t="shared" si="18"/>
        <v>-0.5</v>
      </c>
      <c r="BK48">
        <f t="shared" si="19"/>
        <v>-0.3999999999999986</v>
      </c>
      <c r="BL48">
        <f t="shared" si="20"/>
        <v>-0.19999999999999574</v>
      </c>
      <c r="BM48">
        <f t="shared" si="21"/>
        <v>-4.5</v>
      </c>
      <c r="BN48">
        <f t="shared" si="22"/>
        <v>0</v>
      </c>
      <c r="BO48">
        <f t="shared" si="23"/>
        <v>-0.5</v>
      </c>
      <c r="BP48">
        <f t="shared" si="24"/>
        <v>-2.1999999999999957</v>
      </c>
      <c r="BQ48">
        <f t="shared" si="25"/>
        <v>-1.0999999999999943</v>
      </c>
      <c r="BR48">
        <f t="shared" si="26"/>
        <v>-0.8000000000000007</v>
      </c>
      <c r="BS48">
        <v>0</v>
      </c>
      <c r="BT48">
        <f t="shared" si="6"/>
        <v>-1.008333333333332</v>
      </c>
    </row>
    <row r="49" spans="1:72" ht="15">
      <c r="A49" s="73">
        <v>41377</v>
      </c>
      <c r="B49">
        <v>36.2</v>
      </c>
      <c r="C49">
        <f t="shared" si="55"/>
        <v>0.3999999999999986</v>
      </c>
      <c r="D49">
        <f t="shared" si="49"/>
        <v>0.31999999999999884</v>
      </c>
      <c r="E49">
        <v>22.5</v>
      </c>
      <c r="F49">
        <f t="shared" si="40"/>
        <v>0</v>
      </c>
      <c r="G49">
        <f t="shared" si="50"/>
        <v>-0.2600000000000001</v>
      </c>
      <c r="H49">
        <v>38</v>
      </c>
      <c r="I49">
        <f t="shared" si="41"/>
        <v>-0.20000000000000284</v>
      </c>
      <c r="J49">
        <f t="shared" si="51"/>
        <v>-0.6599999999999995</v>
      </c>
      <c r="K49">
        <v>32.5</v>
      </c>
      <c r="L49">
        <f t="shared" si="42"/>
        <v>-0.29999999999999716</v>
      </c>
      <c r="M49">
        <f t="shared" si="52"/>
        <v>-0.12000000000000029</v>
      </c>
      <c r="N49">
        <v>17.6</v>
      </c>
      <c r="O49">
        <f t="shared" si="43"/>
        <v>0.3999999999999986</v>
      </c>
      <c r="P49">
        <f t="shared" si="53"/>
        <v>0.15999999999999942</v>
      </c>
      <c r="Q49">
        <v>42.8</v>
      </c>
      <c r="R49">
        <f t="shared" si="44"/>
        <v>0.20000000000000284</v>
      </c>
      <c r="S49">
        <f t="shared" si="54"/>
        <v>-0.07999999999999971</v>
      </c>
      <c r="T49">
        <v>7.6</v>
      </c>
      <c r="U49" s="14">
        <f t="shared" si="15"/>
        <v>-0.09999999999999964</v>
      </c>
      <c r="V49">
        <f t="shared" si="27"/>
        <v>0.5199999999999999</v>
      </c>
      <c r="W49">
        <v>21</v>
      </c>
      <c r="X49">
        <f t="shared" si="1"/>
        <v>0</v>
      </c>
      <c r="Y49">
        <f t="shared" si="10"/>
        <v>-0.1</v>
      </c>
      <c r="Z49">
        <v>37.8</v>
      </c>
      <c r="AA49">
        <f t="shared" si="7"/>
        <v>0</v>
      </c>
      <c r="AB49">
        <f t="shared" si="13"/>
        <v>0.04000000000000057</v>
      </c>
      <c r="AC49" s="66">
        <v>18</v>
      </c>
      <c r="AD49">
        <f t="shared" si="28"/>
        <v>0</v>
      </c>
      <c r="AE49">
        <f t="shared" si="47"/>
        <v>-0.1</v>
      </c>
      <c r="AF49">
        <v>31.8</v>
      </c>
      <c r="AG49">
        <f>+AF48-AF49</f>
        <v>0.40000000000000213</v>
      </c>
      <c r="AH49">
        <f>+AVERAGE(AG45:AG49)</f>
        <v>0.29999999999999927</v>
      </c>
      <c r="AI49">
        <v>18.8</v>
      </c>
      <c r="AJ49">
        <f t="shared" si="8"/>
        <v>0.3000000000000007</v>
      </c>
      <c r="AK49">
        <f t="shared" si="14"/>
        <v>0.16000000000000014</v>
      </c>
      <c r="AL49">
        <v>23.4</v>
      </c>
      <c r="AR49" s="73">
        <v>41377</v>
      </c>
      <c r="AS49">
        <f t="shared" si="45"/>
        <v>-0.3999999999999986</v>
      </c>
      <c r="AT49">
        <f t="shared" si="29"/>
        <v>0</v>
      </c>
      <c r="AU49">
        <f t="shared" si="30"/>
        <v>0</v>
      </c>
      <c r="AV49">
        <f t="shared" si="31"/>
        <v>0</v>
      </c>
      <c r="AW49">
        <f t="shared" si="32"/>
        <v>-0.3999999999999986</v>
      </c>
      <c r="AX49">
        <f t="shared" si="33"/>
        <v>-0.20000000000000284</v>
      </c>
      <c r="AY49">
        <f t="shared" si="34"/>
        <v>0</v>
      </c>
      <c r="AZ49">
        <f t="shared" si="35"/>
        <v>0</v>
      </c>
      <c r="BA49">
        <f t="shared" si="36"/>
        <v>0</v>
      </c>
      <c r="BB49">
        <f t="shared" si="46"/>
        <v>0</v>
      </c>
      <c r="BC49">
        <f t="shared" si="37"/>
        <v>-0.40000000000000213</v>
      </c>
      <c r="BD49">
        <f t="shared" si="38"/>
        <v>-0.3000000000000007</v>
      </c>
      <c r="BE49">
        <v>0</v>
      </c>
      <c r="BF49" s="73">
        <v>41377</v>
      </c>
      <c r="BG49">
        <f t="shared" si="48"/>
        <v>-1.7999999999999972</v>
      </c>
      <c r="BH49">
        <f t="shared" si="16"/>
        <v>-0.5</v>
      </c>
      <c r="BI49">
        <f t="shared" si="17"/>
        <v>0</v>
      </c>
      <c r="BJ49">
        <f t="shared" si="18"/>
        <v>-0.5</v>
      </c>
      <c r="BK49">
        <f t="shared" si="19"/>
        <v>-0.7999999999999972</v>
      </c>
      <c r="BL49">
        <f t="shared" si="20"/>
        <v>-0.3999999999999986</v>
      </c>
      <c r="BM49">
        <f t="shared" si="21"/>
        <v>-4.5</v>
      </c>
      <c r="BN49">
        <f t="shared" si="22"/>
        <v>0</v>
      </c>
      <c r="BO49">
        <f t="shared" si="23"/>
        <v>-0.5</v>
      </c>
      <c r="BP49">
        <f t="shared" si="24"/>
        <v>-2.1999999999999957</v>
      </c>
      <c r="BQ49">
        <f t="shared" si="25"/>
        <v>-1.4999999999999964</v>
      </c>
      <c r="BR49">
        <f t="shared" si="26"/>
        <v>-1.1000000000000014</v>
      </c>
      <c r="BS49">
        <v>0</v>
      </c>
      <c r="BT49">
        <f t="shared" si="6"/>
        <v>-1.1499999999999988</v>
      </c>
    </row>
    <row r="50" spans="1:72" ht="15">
      <c r="A50" s="73">
        <v>41378</v>
      </c>
      <c r="B50">
        <v>35.2</v>
      </c>
      <c r="C50">
        <f t="shared" si="55"/>
        <v>1</v>
      </c>
      <c r="D50">
        <f aca="true" t="shared" si="56" ref="D50:D95">AVERAGE(C46:C50)</f>
        <v>0.5599999999999994</v>
      </c>
      <c r="E50" s="11">
        <v>22.7</v>
      </c>
      <c r="F50">
        <f t="shared" si="40"/>
        <v>-0.1999999999999993</v>
      </c>
      <c r="G50">
        <f t="shared" si="50"/>
        <v>-0.17999999999999972</v>
      </c>
      <c r="H50">
        <v>38</v>
      </c>
      <c r="I50">
        <f t="shared" si="41"/>
        <v>0</v>
      </c>
      <c r="J50">
        <f t="shared" si="51"/>
        <v>-0.6</v>
      </c>
      <c r="K50">
        <v>32.7</v>
      </c>
      <c r="L50">
        <f t="shared" si="42"/>
        <v>-0.20000000000000284</v>
      </c>
      <c r="M50">
        <f t="shared" si="52"/>
        <v>-0.24000000000000057</v>
      </c>
      <c r="N50">
        <v>17.6</v>
      </c>
      <c r="O50">
        <f t="shared" si="43"/>
        <v>0</v>
      </c>
      <c r="P50">
        <f t="shared" si="53"/>
        <v>0.15999999999999942</v>
      </c>
      <c r="Q50">
        <v>43</v>
      </c>
      <c r="R50">
        <f t="shared" si="44"/>
        <v>-0.20000000000000284</v>
      </c>
      <c r="S50">
        <f t="shared" si="54"/>
        <v>-0.14000000000000057</v>
      </c>
      <c r="T50">
        <v>7.6</v>
      </c>
      <c r="U50" s="14">
        <f t="shared" si="15"/>
        <v>0</v>
      </c>
      <c r="V50">
        <f t="shared" si="27"/>
        <v>0.46000000000000013</v>
      </c>
      <c r="W50">
        <v>21</v>
      </c>
      <c r="X50">
        <f t="shared" si="1"/>
        <v>0</v>
      </c>
      <c r="Y50">
        <f t="shared" si="10"/>
        <v>-0.1</v>
      </c>
      <c r="Z50">
        <v>38.5</v>
      </c>
      <c r="AA50">
        <f t="shared" si="7"/>
        <v>-0.7000000000000028</v>
      </c>
      <c r="AB50">
        <f t="shared" si="13"/>
        <v>-0.04000000000000057</v>
      </c>
      <c r="AC50" s="66">
        <v>17.6</v>
      </c>
      <c r="AD50">
        <f t="shared" si="28"/>
        <v>0.3999999999999986</v>
      </c>
      <c r="AE50">
        <f t="shared" si="47"/>
        <v>-0.1</v>
      </c>
      <c r="AF50">
        <v>31.2</v>
      </c>
      <c r="AG50">
        <f aca="true" t="shared" si="57" ref="AG50:AG107">+AF49-AF50</f>
        <v>0.6000000000000014</v>
      </c>
      <c r="AH50">
        <f aca="true" t="shared" si="58" ref="AH50:AH107">+AVERAGE(AG46:AG50)</f>
        <v>0.33999999999999986</v>
      </c>
      <c r="AI50">
        <v>17.7</v>
      </c>
      <c r="AJ50">
        <f t="shared" si="8"/>
        <v>1.1000000000000014</v>
      </c>
      <c r="AK50">
        <f t="shared" si="14"/>
        <v>0.2600000000000001</v>
      </c>
      <c r="AL50">
        <v>23.6</v>
      </c>
      <c r="AR50" s="73">
        <v>41378</v>
      </c>
      <c r="AS50">
        <f t="shared" si="45"/>
        <v>-1</v>
      </c>
      <c r="AT50">
        <f t="shared" si="29"/>
        <v>0</v>
      </c>
      <c r="AU50">
        <f t="shared" si="30"/>
        <v>0</v>
      </c>
      <c r="AV50">
        <f t="shared" si="31"/>
        <v>0</v>
      </c>
      <c r="AW50">
        <f t="shared" si="32"/>
        <v>0</v>
      </c>
      <c r="AX50">
        <f t="shared" si="33"/>
        <v>0</v>
      </c>
      <c r="AY50">
        <f t="shared" si="34"/>
        <v>0</v>
      </c>
      <c r="AZ50">
        <f t="shared" si="35"/>
        <v>0</v>
      </c>
      <c r="BA50">
        <f t="shared" si="36"/>
        <v>0</v>
      </c>
      <c r="BB50">
        <f t="shared" si="46"/>
        <v>-0.3999999999999986</v>
      </c>
      <c r="BC50">
        <f t="shared" si="37"/>
        <v>-0.6000000000000014</v>
      </c>
      <c r="BD50">
        <f t="shared" si="38"/>
        <v>-1.1000000000000014</v>
      </c>
      <c r="BE50">
        <v>0</v>
      </c>
      <c r="BF50" s="73">
        <v>41378</v>
      </c>
      <c r="BG50">
        <f t="shared" si="48"/>
        <v>-2.799999999999997</v>
      </c>
      <c r="BH50">
        <f t="shared" si="16"/>
        <v>-0.5</v>
      </c>
      <c r="BI50">
        <f t="shared" si="17"/>
        <v>0</v>
      </c>
      <c r="BJ50">
        <f t="shared" si="18"/>
        <v>-0.5</v>
      </c>
      <c r="BK50">
        <f t="shared" si="19"/>
        <v>-0.7999999999999972</v>
      </c>
      <c r="BL50">
        <f t="shared" si="20"/>
        <v>-0.3999999999999986</v>
      </c>
      <c r="BM50">
        <f t="shared" si="21"/>
        <v>-4.5</v>
      </c>
      <c r="BN50">
        <f t="shared" si="22"/>
        <v>0</v>
      </c>
      <c r="BO50">
        <f t="shared" si="23"/>
        <v>-0.5</v>
      </c>
      <c r="BP50">
        <f t="shared" si="24"/>
        <v>-2.5999999999999943</v>
      </c>
      <c r="BQ50">
        <f t="shared" si="25"/>
        <v>-2.099999999999998</v>
      </c>
      <c r="BR50">
        <f t="shared" si="26"/>
        <v>-2.200000000000003</v>
      </c>
      <c r="BS50">
        <v>0</v>
      </c>
      <c r="BT50">
        <f t="shared" si="6"/>
        <v>-1.4083333333333323</v>
      </c>
    </row>
    <row r="51" spans="1:72" ht="15">
      <c r="A51" s="73">
        <v>41379</v>
      </c>
      <c r="B51">
        <v>34.1</v>
      </c>
      <c r="C51">
        <f t="shared" si="55"/>
        <v>1.1000000000000014</v>
      </c>
      <c r="D51">
        <f t="shared" si="56"/>
        <v>0.6599999999999995</v>
      </c>
      <c r="E51">
        <v>22.5</v>
      </c>
      <c r="F51">
        <f>E50-E51</f>
        <v>0.1999999999999993</v>
      </c>
      <c r="G51">
        <f t="shared" si="50"/>
        <v>-0.12000000000000029</v>
      </c>
      <c r="H51" s="11">
        <v>38</v>
      </c>
      <c r="I51">
        <f t="shared" si="41"/>
        <v>0</v>
      </c>
      <c r="J51">
        <f t="shared" si="51"/>
        <v>-0.5</v>
      </c>
      <c r="K51">
        <v>32.4</v>
      </c>
      <c r="L51">
        <f t="shared" si="42"/>
        <v>0.30000000000000426</v>
      </c>
      <c r="M51">
        <f t="shared" si="52"/>
        <v>-0.11999999999999958</v>
      </c>
      <c r="N51">
        <v>17.4</v>
      </c>
      <c r="O51">
        <f t="shared" si="43"/>
        <v>0.20000000000000284</v>
      </c>
      <c r="P51">
        <f t="shared" si="53"/>
        <v>0.2</v>
      </c>
      <c r="Q51">
        <v>43.8</v>
      </c>
      <c r="R51">
        <f t="shared" si="44"/>
        <v>-0.7999999999999972</v>
      </c>
      <c r="S51">
        <f t="shared" si="54"/>
        <v>-0.31999999999999884</v>
      </c>
      <c r="T51">
        <v>7.9</v>
      </c>
      <c r="U51" s="14">
        <f t="shared" si="15"/>
        <v>-0.3000000000000007</v>
      </c>
      <c r="V51">
        <f t="shared" si="27"/>
        <v>0.21999999999999992</v>
      </c>
      <c r="W51">
        <v>21</v>
      </c>
      <c r="X51">
        <f t="shared" si="1"/>
        <v>0</v>
      </c>
      <c r="Y51">
        <f t="shared" si="10"/>
        <v>-0.1</v>
      </c>
      <c r="Z51">
        <v>38.5</v>
      </c>
      <c r="AA51">
        <f t="shared" si="7"/>
        <v>0</v>
      </c>
      <c r="AB51">
        <f t="shared" si="13"/>
        <v>-0.07999999999999971</v>
      </c>
      <c r="AC51" s="66">
        <v>16.6</v>
      </c>
      <c r="AD51">
        <f t="shared" si="28"/>
        <v>1</v>
      </c>
      <c r="AE51">
        <f t="shared" si="47"/>
        <v>0.25999999999999945</v>
      </c>
      <c r="AF51">
        <v>30.7</v>
      </c>
      <c r="AG51">
        <f t="shared" si="57"/>
        <v>0.5</v>
      </c>
      <c r="AH51">
        <f t="shared" si="58"/>
        <v>0.38000000000000045</v>
      </c>
      <c r="AI51">
        <v>16.8</v>
      </c>
      <c r="AJ51">
        <f t="shared" si="8"/>
        <v>0.8999999999999986</v>
      </c>
      <c r="AK51">
        <f t="shared" si="14"/>
        <v>0.46000000000000013</v>
      </c>
      <c r="AL51">
        <v>23.7</v>
      </c>
      <c r="AR51" s="73">
        <v>41379</v>
      </c>
      <c r="AS51">
        <f t="shared" si="45"/>
        <v>-1.1000000000000014</v>
      </c>
      <c r="AT51">
        <f t="shared" si="29"/>
        <v>-0.1999999999999993</v>
      </c>
      <c r="AU51">
        <f t="shared" si="30"/>
        <v>0</v>
      </c>
      <c r="AV51">
        <f t="shared" si="31"/>
        <v>-0.30000000000000426</v>
      </c>
      <c r="AW51">
        <f t="shared" si="32"/>
        <v>-0.20000000000000284</v>
      </c>
      <c r="AX51">
        <f t="shared" si="33"/>
        <v>0</v>
      </c>
      <c r="AY51">
        <f t="shared" si="34"/>
        <v>0</v>
      </c>
      <c r="AZ51">
        <f t="shared" si="35"/>
        <v>0</v>
      </c>
      <c r="BA51">
        <f t="shared" si="36"/>
        <v>0</v>
      </c>
      <c r="BB51">
        <f t="shared" si="46"/>
        <v>-1</v>
      </c>
      <c r="BC51">
        <f t="shared" si="37"/>
        <v>-0.5</v>
      </c>
      <c r="BD51">
        <f t="shared" si="38"/>
        <v>-0.8999999999999986</v>
      </c>
      <c r="BE51">
        <v>0</v>
      </c>
      <c r="BF51" s="73">
        <v>41379</v>
      </c>
      <c r="BG51">
        <f t="shared" si="48"/>
        <v>-3.8999999999999986</v>
      </c>
      <c r="BH51">
        <f t="shared" si="16"/>
        <v>-0.6999999999999993</v>
      </c>
      <c r="BI51">
        <f t="shared" si="17"/>
        <v>0</v>
      </c>
      <c r="BJ51">
        <f t="shared" si="18"/>
        <v>-0.8000000000000043</v>
      </c>
      <c r="BK51">
        <f t="shared" si="19"/>
        <v>-1</v>
      </c>
      <c r="BL51">
        <f t="shared" si="20"/>
        <v>-0.3999999999999986</v>
      </c>
      <c r="BM51">
        <f t="shared" si="21"/>
        <v>-4.5</v>
      </c>
      <c r="BN51">
        <f t="shared" si="22"/>
        <v>0</v>
      </c>
      <c r="BO51">
        <f t="shared" si="23"/>
        <v>-0.5</v>
      </c>
      <c r="BP51">
        <f t="shared" si="24"/>
        <v>-3.5999999999999943</v>
      </c>
      <c r="BQ51">
        <f t="shared" si="25"/>
        <v>-2.599999999999998</v>
      </c>
      <c r="BR51">
        <f t="shared" si="26"/>
        <v>-3.1000000000000014</v>
      </c>
      <c r="BS51">
        <v>0</v>
      </c>
      <c r="BT51">
        <f t="shared" si="6"/>
        <v>-1.7583333333333329</v>
      </c>
    </row>
    <row r="52" spans="1:72" ht="15">
      <c r="A52" s="73">
        <v>41380</v>
      </c>
      <c r="B52">
        <v>34.1</v>
      </c>
      <c r="C52">
        <f t="shared" si="55"/>
        <v>0</v>
      </c>
      <c r="D52">
        <f t="shared" si="56"/>
        <v>0.5399999999999991</v>
      </c>
      <c r="E52">
        <v>22.3</v>
      </c>
      <c r="F52">
        <f aca="true" t="shared" si="59" ref="F52:F87">E51-E52</f>
        <v>0.1999999999999993</v>
      </c>
      <c r="G52">
        <f t="shared" si="50"/>
        <v>0.019999999999999574</v>
      </c>
      <c r="H52">
        <v>37.4</v>
      </c>
      <c r="I52">
        <f>H51-H52</f>
        <v>0.6000000000000014</v>
      </c>
      <c r="J52">
        <f t="shared" si="51"/>
        <v>-0.03999999999999915</v>
      </c>
      <c r="K52">
        <v>32.3</v>
      </c>
      <c r="L52">
        <f t="shared" si="42"/>
        <v>0.10000000000000142</v>
      </c>
      <c r="M52">
        <f t="shared" si="52"/>
        <v>-0.09999999999999928</v>
      </c>
      <c r="N52">
        <v>17</v>
      </c>
      <c r="O52">
        <f t="shared" si="43"/>
        <v>0.3999999999999986</v>
      </c>
      <c r="P52">
        <f t="shared" si="53"/>
        <v>0.2600000000000001</v>
      </c>
      <c r="Q52">
        <v>43.8</v>
      </c>
      <c r="R52">
        <f t="shared" si="44"/>
        <v>0</v>
      </c>
      <c r="S52">
        <f t="shared" si="54"/>
        <v>-0.21999999999999886</v>
      </c>
      <c r="T52">
        <v>8.4</v>
      </c>
      <c r="U52" s="14">
        <f t="shared" si="15"/>
        <v>-0.5</v>
      </c>
      <c r="V52">
        <f t="shared" si="27"/>
        <v>-0.040000000000000216</v>
      </c>
      <c r="W52">
        <v>21.5</v>
      </c>
      <c r="X52">
        <f t="shared" si="1"/>
        <v>-0.5</v>
      </c>
      <c r="Y52">
        <f t="shared" si="10"/>
        <v>-0.2</v>
      </c>
      <c r="Z52">
        <v>38.6</v>
      </c>
      <c r="AA52">
        <f t="shared" si="7"/>
        <v>-0.10000000000000142</v>
      </c>
      <c r="AB52">
        <f t="shared" si="13"/>
        <v>-0.16000000000000086</v>
      </c>
      <c r="AC52" s="66">
        <v>16.8</v>
      </c>
      <c r="AD52">
        <f t="shared" si="28"/>
        <v>-0.1999999999999993</v>
      </c>
      <c r="AE52">
        <f t="shared" si="47"/>
        <v>0.23999999999999985</v>
      </c>
      <c r="AF52">
        <v>31.2</v>
      </c>
      <c r="AG52">
        <f t="shared" si="57"/>
        <v>-0.5</v>
      </c>
      <c r="AH52">
        <f t="shared" si="58"/>
        <v>0.23999999999999985</v>
      </c>
      <c r="AI52">
        <v>16.3</v>
      </c>
      <c r="AJ52">
        <f t="shared" si="8"/>
        <v>0.5</v>
      </c>
      <c r="AK52">
        <f t="shared" si="14"/>
        <v>0.6</v>
      </c>
      <c r="AL52">
        <v>23.7</v>
      </c>
      <c r="AR52" s="73">
        <v>41380</v>
      </c>
      <c r="AS52">
        <f t="shared" si="45"/>
        <v>0</v>
      </c>
      <c r="AT52">
        <f t="shared" si="29"/>
        <v>-0.1999999999999993</v>
      </c>
      <c r="AU52">
        <f t="shared" si="30"/>
        <v>-0.6000000000000014</v>
      </c>
      <c r="AV52">
        <f t="shared" si="31"/>
        <v>-0.10000000000000142</v>
      </c>
      <c r="AW52">
        <f t="shared" si="32"/>
        <v>-0.3999999999999986</v>
      </c>
      <c r="AX52">
        <f t="shared" si="33"/>
        <v>0</v>
      </c>
      <c r="AY52">
        <f t="shared" si="34"/>
        <v>0</v>
      </c>
      <c r="AZ52">
        <f t="shared" si="35"/>
        <v>0</v>
      </c>
      <c r="BA52">
        <f t="shared" si="36"/>
        <v>0</v>
      </c>
      <c r="BB52">
        <f t="shared" si="46"/>
        <v>0</v>
      </c>
      <c r="BC52">
        <f t="shared" si="37"/>
        <v>0</v>
      </c>
      <c r="BD52">
        <f t="shared" si="38"/>
        <v>-0.5</v>
      </c>
      <c r="BE52">
        <v>0</v>
      </c>
      <c r="BF52" s="73">
        <v>41380</v>
      </c>
      <c r="BG52">
        <f t="shared" si="48"/>
        <v>-3.8999999999999986</v>
      </c>
      <c r="BH52">
        <f t="shared" si="16"/>
        <v>-0.8999999999999986</v>
      </c>
      <c r="BI52">
        <f t="shared" si="17"/>
        <v>-0.6000000000000014</v>
      </c>
      <c r="BJ52">
        <f t="shared" si="18"/>
        <v>-0.9000000000000057</v>
      </c>
      <c r="BK52">
        <f t="shared" si="19"/>
        <v>-1.3999999999999986</v>
      </c>
      <c r="BL52">
        <f t="shared" si="20"/>
        <v>-0.3999999999999986</v>
      </c>
      <c r="BM52">
        <f t="shared" si="21"/>
        <v>-4.5</v>
      </c>
      <c r="BN52">
        <f t="shared" si="22"/>
        <v>0</v>
      </c>
      <c r="BO52">
        <f t="shared" si="23"/>
        <v>-0.5</v>
      </c>
      <c r="BP52">
        <f t="shared" si="24"/>
        <v>-3.5999999999999943</v>
      </c>
      <c r="BQ52">
        <f t="shared" si="25"/>
        <v>-2.599999999999998</v>
      </c>
      <c r="BR52">
        <f t="shared" si="26"/>
        <v>-3.6000000000000014</v>
      </c>
      <c r="BS52">
        <v>0</v>
      </c>
      <c r="BT52">
        <f t="shared" si="6"/>
        <v>-1.908333333333333</v>
      </c>
    </row>
    <row r="53" spans="1:72" ht="15">
      <c r="A53" s="73">
        <v>41381</v>
      </c>
      <c r="B53">
        <v>34</v>
      </c>
      <c r="C53">
        <f t="shared" si="55"/>
        <v>0.10000000000000142</v>
      </c>
      <c r="D53">
        <f t="shared" si="56"/>
        <v>0.5200000000000002</v>
      </c>
      <c r="E53">
        <v>21.8</v>
      </c>
      <c r="F53">
        <f t="shared" si="59"/>
        <v>0.5</v>
      </c>
      <c r="G53">
        <f t="shared" si="50"/>
        <v>0.13999999999999985</v>
      </c>
      <c r="H53">
        <v>37.4</v>
      </c>
      <c r="I53">
        <f aca="true" t="shared" si="60" ref="I53:I113">H52-H53</f>
        <v>0</v>
      </c>
      <c r="J53">
        <f t="shared" si="51"/>
        <v>0.07999999999999971</v>
      </c>
      <c r="K53">
        <v>32.7</v>
      </c>
      <c r="L53">
        <f t="shared" si="42"/>
        <v>-0.4000000000000057</v>
      </c>
      <c r="M53">
        <f t="shared" si="52"/>
        <v>-0.1</v>
      </c>
      <c r="N53">
        <v>16.5</v>
      </c>
      <c r="O53">
        <f t="shared" si="43"/>
        <v>0.5</v>
      </c>
      <c r="P53">
        <f t="shared" si="53"/>
        <v>0.3</v>
      </c>
      <c r="Q53">
        <v>44</v>
      </c>
      <c r="R53">
        <f t="shared" si="44"/>
        <v>-0.20000000000000284</v>
      </c>
      <c r="S53">
        <f t="shared" si="54"/>
        <v>-0.2</v>
      </c>
      <c r="T53">
        <v>8.4</v>
      </c>
      <c r="U53" s="14">
        <f t="shared" si="15"/>
        <v>0</v>
      </c>
      <c r="V53">
        <f t="shared" si="27"/>
        <v>-0.18000000000000008</v>
      </c>
      <c r="W53">
        <v>22</v>
      </c>
      <c r="X53">
        <f t="shared" si="1"/>
        <v>-0.5</v>
      </c>
      <c r="Y53">
        <f t="shared" si="10"/>
        <v>-0.2</v>
      </c>
      <c r="Z53">
        <v>38.6</v>
      </c>
      <c r="AA53">
        <f t="shared" si="7"/>
        <v>0</v>
      </c>
      <c r="AB53">
        <f t="shared" si="13"/>
        <v>-0.16000000000000086</v>
      </c>
      <c r="AC53" s="66">
        <v>16.9</v>
      </c>
      <c r="AD53">
        <f t="shared" si="28"/>
        <v>-0.09999999999999787</v>
      </c>
      <c r="AE53">
        <f t="shared" si="47"/>
        <v>0.22000000000000028</v>
      </c>
      <c r="AF53">
        <v>31.3</v>
      </c>
      <c r="AG53">
        <f t="shared" si="57"/>
        <v>-0.10000000000000142</v>
      </c>
      <c r="AH53">
        <f t="shared" si="58"/>
        <v>0.18000000000000044</v>
      </c>
      <c r="AI53">
        <v>15.9</v>
      </c>
      <c r="AJ53">
        <f t="shared" si="8"/>
        <v>0.40000000000000036</v>
      </c>
      <c r="AK53">
        <f t="shared" si="14"/>
        <v>0.6400000000000002</v>
      </c>
      <c r="AL53">
        <v>23.7</v>
      </c>
      <c r="AR53" s="73">
        <v>41381</v>
      </c>
      <c r="AS53">
        <f t="shared" si="45"/>
        <v>-0.10000000000000142</v>
      </c>
      <c r="AT53">
        <f t="shared" si="29"/>
        <v>-0.5</v>
      </c>
      <c r="AU53">
        <f t="shared" si="30"/>
        <v>0</v>
      </c>
      <c r="AV53">
        <f t="shared" si="31"/>
        <v>0</v>
      </c>
      <c r="AW53">
        <f t="shared" si="32"/>
        <v>-0.5</v>
      </c>
      <c r="AX53">
        <f t="shared" si="33"/>
        <v>0</v>
      </c>
      <c r="AY53">
        <f t="shared" si="34"/>
        <v>0</v>
      </c>
      <c r="AZ53">
        <f t="shared" si="35"/>
        <v>0</v>
      </c>
      <c r="BA53">
        <f t="shared" si="36"/>
        <v>0</v>
      </c>
      <c r="BB53">
        <f t="shared" si="46"/>
        <v>0</v>
      </c>
      <c r="BC53">
        <f t="shared" si="37"/>
        <v>0</v>
      </c>
      <c r="BD53">
        <f t="shared" si="38"/>
        <v>-0.40000000000000036</v>
      </c>
      <c r="BE53">
        <v>0</v>
      </c>
      <c r="BF53" s="73">
        <v>41381</v>
      </c>
      <c r="BG53">
        <f t="shared" si="48"/>
        <v>-4</v>
      </c>
      <c r="BH53">
        <f t="shared" si="16"/>
        <v>-1.3999999999999986</v>
      </c>
      <c r="BI53">
        <f t="shared" si="17"/>
        <v>-0.6000000000000014</v>
      </c>
      <c r="BJ53">
        <f t="shared" si="18"/>
        <v>-0.9000000000000057</v>
      </c>
      <c r="BK53">
        <f t="shared" si="19"/>
        <v>-1.8999999999999986</v>
      </c>
      <c r="BL53">
        <f t="shared" si="20"/>
        <v>-0.3999999999999986</v>
      </c>
      <c r="BM53">
        <f t="shared" si="21"/>
        <v>-4.5</v>
      </c>
      <c r="BN53">
        <f t="shared" si="22"/>
        <v>0</v>
      </c>
      <c r="BO53">
        <f t="shared" si="23"/>
        <v>-0.5</v>
      </c>
      <c r="BP53">
        <f t="shared" si="24"/>
        <v>-3.5999999999999943</v>
      </c>
      <c r="BQ53">
        <f t="shared" si="25"/>
        <v>-2.599999999999998</v>
      </c>
      <c r="BR53">
        <f t="shared" si="26"/>
        <v>-4.000000000000002</v>
      </c>
      <c r="BS53">
        <v>0</v>
      </c>
      <c r="BT53">
        <f t="shared" si="6"/>
        <v>-2.033333333333333</v>
      </c>
    </row>
    <row r="54" spans="1:72" ht="15">
      <c r="A54" s="73">
        <v>41382</v>
      </c>
      <c r="B54">
        <v>33.5</v>
      </c>
      <c r="C54">
        <f t="shared" si="55"/>
        <v>0.5</v>
      </c>
      <c r="D54">
        <f t="shared" si="56"/>
        <v>0.5400000000000006</v>
      </c>
      <c r="E54">
        <v>21.5</v>
      </c>
      <c r="F54">
        <f t="shared" si="59"/>
        <v>0.3000000000000007</v>
      </c>
      <c r="G54">
        <f t="shared" si="50"/>
        <v>0.2</v>
      </c>
      <c r="H54">
        <v>37.4</v>
      </c>
      <c r="I54">
        <f t="shared" si="60"/>
        <v>0</v>
      </c>
      <c r="J54">
        <f t="shared" si="51"/>
        <v>0.12000000000000029</v>
      </c>
      <c r="K54">
        <v>32.7</v>
      </c>
      <c r="L54">
        <f t="shared" si="42"/>
        <v>0</v>
      </c>
      <c r="M54">
        <f t="shared" si="52"/>
        <v>-0.04000000000000057</v>
      </c>
      <c r="N54">
        <v>16.5</v>
      </c>
      <c r="O54">
        <f t="shared" si="43"/>
        <v>0</v>
      </c>
      <c r="P54">
        <f t="shared" si="53"/>
        <v>0.22000000000000028</v>
      </c>
      <c r="Q54">
        <v>44.4</v>
      </c>
      <c r="R54">
        <f t="shared" si="44"/>
        <v>-0.3999999999999986</v>
      </c>
      <c r="S54">
        <f t="shared" si="54"/>
        <v>-0.3200000000000003</v>
      </c>
      <c r="T54">
        <v>8.4</v>
      </c>
      <c r="U54" s="14">
        <f t="shared" si="15"/>
        <v>0</v>
      </c>
      <c r="V54">
        <f t="shared" si="27"/>
        <v>-0.16000000000000014</v>
      </c>
      <c r="W54">
        <v>22</v>
      </c>
      <c r="X54">
        <f t="shared" si="1"/>
        <v>0</v>
      </c>
      <c r="Y54">
        <f t="shared" si="10"/>
        <v>-0.2</v>
      </c>
      <c r="Z54">
        <v>38.6</v>
      </c>
      <c r="AA54">
        <f t="shared" si="7"/>
        <v>0</v>
      </c>
      <c r="AB54">
        <f t="shared" si="13"/>
        <v>-0.16000000000000086</v>
      </c>
      <c r="AC54" s="66">
        <v>17.2</v>
      </c>
      <c r="AD54">
        <f t="shared" si="28"/>
        <v>-0.3000000000000007</v>
      </c>
      <c r="AE54">
        <f t="shared" si="47"/>
        <v>0.16000000000000014</v>
      </c>
      <c r="AF54">
        <v>31.3</v>
      </c>
      <c r="AG54">
        <f t="shared" si="57"/>
        <v>0</v>
      </c>
      <c r="AH54">
        <f t="shared" si="58"/>
        <v>0.1</v>
      </c>
      <c r="AI54">
        <v>15.2</v>
      </c>
      <c r="AJ54">
        <f t="shared" si="8"/>
        <v>0.7000000000000011</v>
      </c>
      <c r="AK54">
        <f t="shared" si="14"/>
        <v>0.7200000000000003</v>
      </c>
      <c r="AL54">
        <v>23.9</v>
      </c>
      <c r="AR54" s="73">
        <v>41382</v>
      </c>
      <c r="AS54">
        <f t="shared" si="45"/>
        <v>-0.5</v>
      </c>
      <c r="AT54">
        <f t="shared" si="29"/>
        <v>-0.3000000000000007</v>
      </c>
      <c r="AU54">
        <f t="shared" si="30"/>
        <v>0</v>
      </c>
      <c r="AV54">
        <f t="shared" si="31"/>
        <v>0</v>
      </c>
      <c r="AW54">
        <f t="shared" si="32"/>
        <v>0</v>
      </c>
      <c r="AX54">
        <f t="shared" si="33"/>
        <v>0</v>
      </c>
      <c r="AY54">
        <f t="shared" si="34"/>
        <v>0</v>
      </c>
      <c r="AZ54">
        <f t="shared" si="35"/>
        <v>0</v>
      </c>
      <c r="BA54">
        <f t="shared" si="36"/>
        <v>0</v>
      </c>
      <c r="BB54">
        <f t="shared" si="46"/>
        <v>0</v>
      </c>
      <c r="BC54">
        <f t="shared" si="37"/>
        <v>0</v>
      </c>
      <c r="BD54">
        <f t="shared" si="38"/>
        <v>-0.7000000000000011</v>
      </c>
      <c r="BE54">
        <v>0</v>
      </c>
      <c r="BF54" s="73">
        <v>41382</v>
      </c>
      <c r="BG54">
        <f t="shared" si="48"/>
        <v>-4.5</v>
      </c>
      <c r="BH54">
        <f t="shared" si="16"/>
        <v>-1.6999999999999993</v>
      </c>
      <c r="BI54">
        <f t="shared" si="17"/>
        <v>-0.6000000000000014</v>
      </c>
      <c r="BJ54">
        <f t="shared" si="18"/>
        <v>-0.9000000000000057</v>
      </c>
      <c r="BK54">
        <f t="shared" si="19"/>
        <v>-1.8999999999999986</v>
      </c>
      <c r="BL54">
        <f t="shared" si="20"/>
        <v>-0.3999999999999986</v>
      </c>
      <c r="BM54">
        <f t="shared" si="21"/>
        <v>-4.5</v>
      </c>
      <c r="BN54">
        <f t="shared" si="22"/>
        <v>0</v>
      </c>
      <c r="BO54">
        <f t="shared" si="23"/>
        <v>-0.5</v>
      </c>
      <c r="BP54">
        <f t="shared" si="24"/>
        <v>-3.5999999999999943</v>
      </c>
      <c r="BQ54">
        <f t="shared" si="25"/>
        <v>-2.599999999999998</v>
      </c>
      <c r="BR54">
        <f t="shared" si="26"/>
        <v>-4.700000000000003</v>
      </c>
      <c r="BS54">
        <v>0</v>
      </c>
      <c r="BT54">
        <f t="shared" si="6"/>
        <v>-2.158333333333333</v>
      </c>
    </row>
    <row r="55" spans="1:72" ht="15">
      <c r="A55" s="73">
        <v>41383</v>
      </c>
      <c r="B55">
        <v>33.7</v>
      </c>
      <c r="C55">
        <f t="shared" si="55"/>
        <v>-0.20000000000000284</v>
      </c>
      <c r="D55">
        <f t="shared" si="56"/>
        <v>0.3</v>
      </c>
      <c r="E55">
        <v>21.2</v>
      </c>
      <c r="F55">
        <f t="shared" si="59"/>
        <v>0.3000000000000007</v>
      </c>
      <c r="G55">
        <f aca="true" t="shared" si="61" ref="G55:G87">AVERAGE(F51:F55)</f>
        <v>0.3</v>
      </c>
      <c r="H55">
        <v>37.4</v>
      </c>
      <c r="I55">
        <f t="shared" si="60"/>
        <v>0</v>
      </c>
      <c r="J55">
        <f t="shared" si="51"/>
        <v>0.12000000000000029</v>
      </c>
      <c r="K55">
        <v>32.8</v>
      </c>
      <c r="L55">
        <f t="shared" si="42"/>
        <v>-0.09999999999999432</v>
      </c>
      <c r="M55">
        <f t="shared" si="52"/>
        <v>-0.019999999999998862</v>
      </c>
      <c r="N55">
        <v>15.9</v>
      </c>
      <c r="O55">
        <f t="shared" si="43"/>
        <v>0.5999999999999996</v>
      </c>
      <c r="P55">
        <f t="shared" si="53"/>
        <v>0.3400000000000002</v>
      </c>
      <c r="Q55">
        <v>45.5</v>
      </c>
      <c r="R55">
        <f t="shared" si="44"/>
        <v>-1.1000000000000014</v>
      </c>
      <c r="S55">
        <f t="shared" si="54"/>
        <v>-0.5</v>
      </c>
      <c r="T55">
        <v>8.9</v>
      </c>
      <c r="U55" s="14">
        <f t="shared" si="15"/>
        <v>-0.5</v>
      </c>
      <c r="V55">
        <f t="shared" si="27"/>
        <v>-0.2600000000000001</v>
      </c>
      <c r="W55">
        <v>22.5</v>
      </c>
      <c r="X55">
        <f t="shared" si="1"/>
        <v>-0.5</v>
      </c>
      <c r="Y55">
        <f t="shared" si="10"/>
        <v>-0.3</v>
      </c>
      <c r="Z55" s="41">
        <v>38.6</v>
      </c>
      <c r="AA55">
        <f t="shared" si="7"/>
        <v>0</v>
      </c>
      <c r="AB55">
        <f t="shared" si="13"/>
        <v>-0.020000000000000285</v>
      </c>
      <c r="AC55" s="66">
        <v>17.4</v>
      </c>
      <c r="AD55">
        <f t="shared" si="28"/>
        <v>-0.1999999999999993</v>
      </c>
      <c r="AE55">
        <f t="shared" si="47"/>
        <v>0.04000000000000057</v>
      </c>
      <c r="AF55">
        <v>31.4</v>
      </c>
      <c r="AG55">
        <f t="shared" si="57"/>
        <v>-0.09999999999999787</v>
      </c>
      <c r="AH55">
        <f t="shared" si="58"/>
        <v>-0.039999999999999855</v>
      </c>
      <c r="AI55">
        <v>14.6</v>
      </c>
      <c r="AJ55">
        <f t="shared" si="8"/>
        <v>0.5999999999999996</v>
      </c>
      <c r="AK55">
        <f t="shared" si="14"/>
        <v>0.6199999999999999</v>
      </c>
      <c r="AL55">
        <v>24</v>
      </c>
      <c r="AR55" s="73">
        <v>41383</v>
      </c>
      <c r="AS55">
        <f t="shared" si="45"/>
        <v>0</v>
      </c>
      <c r="AT55">
        <f t="shared" si="29"/>
        <v>-0.3000000000000007</v>
      </c>
      <c r="AU55">
        <f t="shared" si="30"/>
        <v>0</v>
      </c>
      <c r="AV55">
        <f t="shared" si="31"/>
        <v>0</v>
      </c>
      <c r="AW55">
        <f t="shared" si="32"/>
        <v>-0.5999999999999996</v>
      </c>
      <c r="AX55">
        <f t="shared" si="33"/>
        <v>0</v>
      </c>
      <c r="AY55">
        <f t="shared" si="34"/>
        <v>0</v>
      </c>
      <c r="AZ55">
        <f t="shared" si="35"/>
        <v>0</v>
      </c>
      <c r="BA55">
        <f t="shared" si="36"/>
        <v>0</v>
      </c>
      <c r="BB55">
        <f t="shared" si="46"/>
        <v>0</v>
      </c>
      <c r="BC55">
        <f t="shared" si="37"/>
        <v>0</v>
      </c>
      <c r="BD55">
        <f t="shared" si="38"/>
        <v>-0.5999999999999996</v>
      </c>
      <c r="BE55">
        <f>IF(AM55&lt;0,0,AM55*-1)</f>
        <v>0</v>
      </c>
      <c r="BF55" s="73">
        <v>41383</v>
      </c>
      <c r="BG55">
        <f t="shared" si="48"/>
        <v>-4.5</v>
      </c>
      <c r="BH55">
        <f t="shared" si="16"/>
        <v>-2</v>
      </c>
      <c r="BI55">
        <f t="shared" si="17"/>
        <v>-0.6000000000000014</v>
      </c>
      <c r="BJ55">
        <f t="shared" si="18"/>
        <v>-0.9000000000000057</v>
      </c>
      <c r="BK55">
        <f t="shared" si="19"/>
        <v>-2.4999999999999982</v>
      </c>
      <c r="BL55">
        <f t="shared" si="20"/>
        <v>-0.3999999999999986</v>
      </c>
      <c r="BM55">
        <f t="shared" si="21"/>
        <v>-4.5</v>
      </c>
      <c r="BN55">
        <f t="shared" si="22"/>
        <v>0</v>
      </c>
      <c r="BO55">
        <f t="shared" si="23"/>
        <v>-0.5</v>
      </c>
      <c r="BP55">
        <f t="shared" si="24"/>
        <v>-3.5999999999999943</v>
      </c>
      <c r="BQ55">
        <f t="shared" si="25"/>
        <v>-2.599999999999998</v>
      </c>
      <c r="BR55">
        <f t="shared" si="26"/>
        <v>-5.3000000000000025</v>
      </c>
      <c r="BS55">
        <v>0</v>
      </c>
      <c r="BT55">
        <f t="shared" si="6"/>
        <v>-2.283333333333333</v>
      </c>
    </row>
    <row r="56" spans="1:72" ht="15">
      <c r="A56" s="73">
        <v>41384</v>
      </c>
      <c r="B56">
        <v>33.8</v>
      </c>
      <c r="C56">
        <f t="shared" si="55"/>
        <v>-0.09999999999999432</v>
      </c>
      <c r="D56">
        <f t="shared" si="56"/>
        <v>0.06000000000000085</v>
      </c>
      <c r="E56">
        <v>21.4</v>
      </c>
      <c r="F56">
        <f t="shared" si="59"/>
        <v>-0.1999999999999993</v>
      </c>
      <c r="G56">
        <f t="shared" si="61"/>
        <v>0.22000000000000028</v>
      </c>
      <c r="H56">
        <v>36.6</v>
      </c>
      <c r="I56">
        <f t="shared" si="60"/>
        <v>0.7999999999999972</v>
      </c>
      <c r="J56">
        <f aca="true" t="shared" si="62" ref="J56:J113">AVERAGE(I52:I56)</f>
        <v>0.2799999999999997</v>
      </c>
      <c r="K56">
        <v>32.8</v>
      </c>
      <c r="L56">
        <f t="shared" si="42"/>
        <v>0</v>
      </c>
      <c r="M56">
        <f t="shared" si="52"/>
        <v>-0.07999999999999971</v>
      </c>
      <c r="N56">
        <v>15.3</v>
      </c>
      <c r="O56">
        <f t="shared" si="43"/>
        <v>0.5999999999999996</v>
      </c>
      <c r="P56">
        <f t="shared" si="53"/>
        <v>0.4199999999999996</v>
      </c>
      <c r="Q56">
        <v>46.1</v>
      </c>
      <c r="R56">
        <f t="shared" si="44"/>
        <v>-0.6000000000000014</v>
      </c>
      <c r="S56">
        <f t="shared" si="54"/>
        <v>-0.46000000000000085</v>
      </c>
      <c r="T56">
        <v>9.2</v>
      </c>
      <c r="U56" s="14">
        <f t="shared" si="15"/>
        <v>-0.29999999999999893</v>
      </c>
      <c r="V56">
        <f t="shared" si="27"/>
        <v>-0.2599999999999998</v>
      </c>
      <c r="W56">
        <v>22.5</v>
      </c>
      <c r="X56">
        <f t="shared" si="1"/>
        <v>0</v>
      </c>
      <c r="Y56">
        <f t="shared" si="10"/>
        <v>-0.3</v>
      </c>
      <c r="Z56">
        <v>38.2</v>
      </c>
      <c r="AA56">
        <f>+Z55-Z56</f>
        <v>0.3999999999999986</v>
      </c>
      <c r="AB56">
        <f t="shared" si="13"/>
        <v>0.05999999999999943</v>
      </c>
      <c r="AC56" s="66">
        <v>17.8</v>
      </c>
      <c r="AD56">
        <f t="shared" si="28"/>
        <v>-0.40000000000000213</v>
      </c>
      <c r="AE56">
        <f t="shared" si="47"/>
        <v>-0.23999999999999985</v>
      </c>
      <c r="AF56">
        <v>31.6</v>
      </c>
      <c r="AG56">
        <f t="shared" si="57"/>
        <v>-0.20000000000000284</v>
      </c>
      <c r="AH56">
        <f t="shared" si="58"/>
        <v>-0.18000000000000044</v>
      </c>
      <c r="AI56">
        <v>14.7</v>
      </c>
      <c r="AJ56">
        <f t="shared" si="8"/>
        <v>-0.09999999999999964</v>
      </c>
      <c r="AK56">
        <f t="shared" si="14"/>
        <v>0.42000000000000026</v>
      </c>
      <c r="AL56">
        <v>24</v>
      </c>
      <c r="AM56">
        <v>0</v>
      </c>
      <c r="AR56" s="73">
        <v>41384</v>
      </c>
      <c r="AS56">
        <f t="shared" si="45"/>
        <v>0</v>
      </c>
      <c r="AT56">
        <f t="shared" si="29"/>
        <v>0</v>
      </c>
      <c r="AU56">
        <f t="shared" si="30"/>
        <v>-0.7999999999999972</v>
      </c>
      <c r="AV56">
        <f t="shared" si="31"/>
        <v>0</v>
      </c>
      <c r="AW56">
        <f t="shared" si="32"/>
        <v>-0.5999999999999996</v>
      </c>
      <c r="AX56">
        <f t="shared" si="33"/>
        <v>0</v>
      </c>
      <c r="AY56">
        <f t="shared" si="34"/>
        <v>0</v>
      </c>
      <c r="AZ56">
        <f t="shared" si="35"/>
        <v>0</v>
      </c>
      <c r="BA56">
        <f t="shared" si="36"/>
        <v>-0.3999999999999986</v>
      </c>
      <c r="BB56">
        <f t="shared" si="46"/>
        <v>0</v>
      </c>
      <c r="BC56">
        <f t="shared" si="37"/>
        <v>0</v>
      </c>
      <c r="BD56">
        <f t="shared" si="38"/>
        <v>0</v>
      </c>
      <c r="BE56">
        <f aca="true" t="shared" si="63" ref="BE56:BE119">IF(AM56&lt;0,0,AM56*-1)</f>
        <v>0</v>
      </c>
      <c r="BF56" s="73">
        <v>41384</v>
      </c>
      <c r="BG56">
        <f t="shared" si="48"/>
        <v>-4.5</v>
      </c>
      <c r="BH56">
        <f t="shared" si="16"/>
        <v>-2</v>
      </c>
      <c r="BI56">
        <f t="shared" si="17"/>
        <v>-1.3999999999999986</v>
      </c>
      <c r="BJ56">
        <f t="shared" si="18"/>
        <v>-0.9000000000000057</v>
      </c>
      <c r="BK56">
        <f t="shared" si="19"/>
        <v>-3.099999999999998</v>
      </c>
      <c r="BL56">
        <f t="shared" si="20"/>
        <v>-0.3999999999999986</v>
      </c>
      <c r="BM56">
        <f t="shared" si="21"/>
        <v>-4.5</v>
      </c>
      <c r="BN56">
        <f t="shared" si="22"/>
        <v>0</v>
      </c>
      <c r="BO56">
        <f t="shared" si="23"/>
        <v>-0.8999999999999986</v>
      </c>
      <c r="BP56">
        <f t="shared" si="24"/>
        <v>-3.5999999999999943</v>
      </c>
      <c r="BQ56">
        <f t="shared" si="25"/>
        <v>-2.599999999999998</v>
      </c>
      <c r="BR56">
        <f t="shared" si="26"/>
        <v>-5.3000000000000025</v>
      </c>
      <c r="BS56">
        <v>0</v>
      </c>
      <c r="BT56">
        <f t="shared" si="6"/>
        <v>-2.433333333333333</v>
      </c>
    </row>
    <row r="57" spans="1:72" ht="15">
      <c r="A57" s="73">
        <v>41385</v>
      </c>
      <c r="B57">
        <v>33.9</v>
      </c>
      <c r="C57">
        <f t="shared" si="55"/>
        <v>-0.10000000000000142</v>
      </c>
      <c r="D57">
        <f t="shared" si="56"/>
        <v>0.04000000000000057</v>
      </c>
      <c r="E57">
        <v>20.6</v>
      </c>
      <c r="F57">
        <f t="shared" si="59"/>
        <v>0.7999999999999972</v>
      </c>
      <c r="G57">
        <f t="shared" si="61"/>
        <v>0.33999999999999986</v>
      </c>
      <c r="H57">
        <v>36.2</v>
      </c>
      <c r="I57">
        <f t="shared" si="60"/>
        <v>0.3999999999999986</v>
      </c>
      <c r="J57">
        <f t="shared" si="62"/>
        <v>0.23999999999999916</v>
      </c>
      <c r="K57" s="11">
        <v>32.8</v>
      </c>
      <c r="L57">
        <f t="shared" si="42"/>
        <v>0</v>
      </c>
      <c r="M57">
        <f t="shared" si="52"/>
        <v>-0.1</v>
      </c>
      <c r="N57">
        <v>14.8</v>
      </c>
      <c r="O57">
        <f t="shared" si="43"/>
        <v>0.5</v>
      </c>
      <c r="P57">
        <f t="shared" si="53"/>
        <v>0.43999999999999984</v>
      </c>
      <c r="Q57">
        <v>46.6</v>
      </c>
      <c r="R57">
        <f t="shared" si="44"/>
        <v>-0.5</v>
      </c>
      <c r="S57">
        <f t="shared" si="54"/>
        <v>-0.5600000000000008</v>
      </c>
      <c r="T57">
        <v>9.2</v>
      </c>
      <c r="U57" s="14">
        <f t="shared" si="15"/>
        <v>0</v>
      </c>
      <c r="V57">
        <f t="shared" si="27"/>
        <v>-0.15999999999999978</v>
      </c>
      <c r="W57">
        <v>23</v>
      </c>
      <c r="X57">
        <f t="shared" si="1"/>
        <v>-0.5</v>
      </c>
      <c r="Y57">
        <f t="shared" si="10"/>
        <v>-0.3</v>
      </c>
      <c r="Z57">
        <v>37.9</v>
      </c>
      <c r="AA57">
        <f aca="true" t="shared" si="64" ref="AA57:AA105">+Z56-Z57</f>
        <v>0.30000000000000426</v>
      </c>
      <c r="AB57">
        <f t="shared" si="13"/>
        <v>0.14000000000000057</v>
      </c>
      <c r="AC57" s="66">
        <v>17.9</v>
      </c>
      <c r="AD57">
        <f t="shared" si="28"/>
        <v>-0.09999999999999787</v>
      </c>
      <c r="AE57">
        <f t="shared" si="47"/>
        <v>-0.21999999999999958</v>
      </c>
      <c r="AF57">
        <v>31.7</v>
      </c>
      <c r="AG57">
        <f t="shared" si="57"/>
        <v>-0.09999999999999787</v>
      </c>
      <c r="AH57">
        <f t="shared" si="58"/>
        <v>-0.1</v>
      </c>
      <c r="AI57">
        <v>15.1</v>
      </c>
      <c r="AJ57">
        <f t="shared" si="8"/>
        <v>-0.40000000000000036</v>
      </c>
      <c r="AK57">
        <f t="shared" si="14"/>
        <v>0.2400000000000002</v>
      </c>
      <c r="AL57">
        <v>24.2</v>
      </c>
      <c r="AM57">
        <v>-0.1999999999999993</v>
      </c>
      <c r="AR57" s="73">
        <v>41385</v>
      </c>
      <c r="AS57">
        <f t="shared" si="45"/>
        <v>0</v>
      </c>
      <c r="AT57">
        <f t="shared" si="29"/>
        <v>-0.7999999999999972</v>
      </c>
      <c r="AU57">
        <f t="shared" si="30"/>
        <v>-0.3999999999999986</v>
      </c>
      <c r="AV57">
        <f t="shared" si="31"/>
        <v>0</v>
      </c>
      <c r="AW57">
        <f t="shared" si="32"/>
        <v>-0.5</v>
      </c>
      <c r="AX57">
        <f t="shared" si="33"/>
        <v>0</v>
      </c>
      <c r="AY57">
        <f t="shared" si="34"/>
        <v>0</v>
      </c>
      <c r="AZ57">
        <f t="shared" si="35"/>
        <v>0</v>
      </c>
      <c r="BA57">
        <f t="shared" si="36"/>
        <v>-0.30000000000000426</v>
      </c>
      <c r="BB57">
        <f t="shared" si="46"/>
        <v>0</v>
      </c>
      <c r="BC57">
        <f t="shared" si="37"/>
        <v>0</v>
      </c>
      <c r="BD57">
        <f t="shared" si="38"/>
        <v>0</v>
      </c>
      <c r="BE57">
        <f t="shared" si="63"/>
        <v>0</v>
      </c>
      <c r="BF57" s="73">
        <v>41385</v>
      </c>
      <c r="BG57">
        <f t="shared" si="48"/>
        <v>-4.5</v>
      </c>
      <c r="BH57">
        <f t="shared" si="16"/>
        <v>-2.799999999999997</v>
      </c>
      <c r="BI57">
        <f t="shared" si="17"/>
        <v>-1.7999999999999972</v>
      </c>
      <c r="BJ57">
        <f t="shared" si="18"/>
        <v>-0.9000000000000057</v>
      </c>
      <c r="BK57">
        <f t="shared" si="19"/>
        <v>-3.599999999999998</v>
      </c>
      <c r="BL57">
        <f t="shared" si="20"/>
        <v>-0.3999999999999986</v>
      </c>
      <c r="BM57">
        <f t="shared" si="21"/>
        <v>-4.5</v>
      </c>
      <c r="BN57">
        <f t="shared" si="22"/>
        <v>0</v>
      </c>
      <c r="BO57">
        <f t="shared" si="23"/>
        <v>-1.2000000000000028</v>
      </c>
      <c r="BP57">
        <f t="shared" si="24"/>
        <v>-3.5999999999999943</v>
      </c>
      <c r="BQ57">
        <f t="shared" si="25"/>
        <v>-2.599999999999998</v>
      </c>
      <c r="BR57">
        <f t="shared" si="26"/>
        <v>-5.3000000000000025</v>
      </c>
      <c r="BS57">
        <v>0</v>
      </c>
      <c r="BT57">
        <f t="shared" si="6"/>
        <v>-2.5999999999999996</v>
      </c>
    </row>
    <row r="58" spans="1:72" ht="15">
      <c r="A58" s="73">
        <v>41386</v>
      </c>
      <c r="B58">
        <v>33.7</v>
      </c>
      <c r="C58">
        <f t="shared" si="55"/>
        <v>0.19999999999999574</v>
      </c>
      <c r="D58">
        <f t="shared" si="56"/>
        <v>0.05999999999999943</v>
      </c>
      <c r="E58">
        <v>20.5</v>
      </c>
      <c r="F58">
        <f t="shared" si="59"/>
        <v>0.10000000000000142</v>
      </c>
      <c r="G58">
        <f t="shared" si="61"/>
        <v>0.2600000000000001</v>
      </c>
      <c r="H58">
        <v>36</v>
      </c>
      <c r="I58">
        <f t="shared" si="60"/>
        <v>0.20000000000000284</v>
      </c>
      <c r="J58">
        <f t="shared" si="62"/>
        <v>0.2799999999999997</v>
      </c>
      <c r="K58">
        <v>32.1</v>
      </c>
      <c r="L58">
        <f>K57-K58</f>
        <v>0.6999999999999957</v>
      </c>
      <c r="M58">
        <f t="shared" si="52"/>
        <v>0.12000000000000029</v>
      </c>
      <c r="N58">
        <v>14.2</v>
      </c>
      <c r="O58">
        <f t="shared" si="43"/>
        <v>0.6000000000000014</v>
      </c>
      <c r="P58">
        <f t="shared" si="53"/>
        <v>0.46000000000000013</v>
      </c>
      <c r="Q58">
        <v>47.4</v>
      </c>
      <c r="R58">
        <f t="shared" si="44"/>
        <v>-0.7999999999999972</v>
      </c>
      <c r="S58">
        <f t="shared" si="54"/>
        <v>-0.6799999999999997</v>
      </c>
      <c r="T58">
        <v>8.9</v>
      </c>
      <c r="U58" s="14">
        <f t="shared" si="15"/>
        <v>0.29999999999999893</v>
      </c>
      <c r="V58">
        <f t="shared" si="27"/>
        <v>-0.1</v>
      </c>
      <c r="W58">
        <v>23</v>
      </c>
      <c r="X58">
        <f t="shared" si="1"/>
        <v>0</v>
      </c>
      <c r="Y58">
        <f t="shared" si="10"/>
        <v>-0.2</v>
      </c>
      <c r="Z58">
        <v>37.4</v>
      </c>
      <c r="AA58">
        <f t="shared" si="64"/>
        <v>0.5</v>
      </c>
      <c r="AB58">
        <f t="shared" si="13"/>
        <v>0.24000000000000057</v>
      </c>
      <c r="AC58" s="66">
        <v>17.8</v>
      </c>
      <c r="AD58">
        <f t="shared" si="28"/>
        <v>0.09999999999999787</v>
      </c>
      <c r="AE58">
        <f t="shared" si="47"/>
        <v>-0.18000000000000044</v>
      </c>
      <c r="AF58">
        <v>31.4</v>
      </c>
      <c r="AG58">
        <f t="shared" si="57"/>
        <v>0.3000000000000007</v>
      </c>
      <c r="AH58">
        <f t="shared" si="58"/>
        <v>-0.019999999999999574</v>
      </c>
      <c r="AI58">
        <v>16.1</v>
      </c>
      <c r="AJ58">
        <f t="shared" si="8"/>
        <v>-1.0000000000000018</v>
      </c>
      <c r="AK58">
        <f t="shared" si="14"/>
        <v>-0.040000000000000216</v>
      </c>
      <c r="AL58">
        <v>24.2</v>
      </c>
      <c r="AM58">
        <v>0</v>
      </c>
      <c r="AR58" s="73">
        <v>41386</v>
      </c>
      <c r="AS58">
        <f t="shared" si="45"/>
        <v>-0.19999999999999574</v>
      </c>
      <c r="AT58">
        <f t="shared" si="29"/>
        <v>-0.10000000000000142</v>
      </c>
      <c r="AU58">
        <f t="shared" si="30"/>
        <v>-0.20000000000000284</v>
      </c>
      <c r="AV58">
        <f t="shared" si="31"/>
        <v>-0.6999999999999957</v>
      </c>
      <c r="AW58">
        <f t="shared" si="32"/>
        <v>-0.6000000000000014</v>
      </c>
      <c r="AX58">
        <f t="shared" si="33"/>
        <v>0</v>
      </c>
      <c r="AY58">
        <f t="shared" si="34"/>
        <v>-0.29999999999999893</v>
      </c>
      <c r="AZ58">
        <f t="shared" si="35"/>
        <v>0</v>
      </c>
      <c r="BA58">
        <f t="shared" si="36"/>
        <v>-0.5</v>
      </c>
      <c r="BB58">
        <f t="shared" si="46"/>
        <v>-0.09999999999999787</v>
      </c>
      <c r="BC58">
        <f t="shared" si="37"/>
        <v>-0.3000000000000007</v>
      </c>
      <c r="BD58">
        <f t="shared" si="38"/>
        <v>0</v>
      </c>
      <c r="BE58">
        <f t="shared" si="63"/>
        <v>0</v>
      </c>
      <c r="BF58" s="73">
        <v>41386</v>
      </c>
      <c r="BG58">
        <f t="shared" si="48"/>
        <v>-4.699999999999996</v>
      </c>
      <c r="BH58">
        <f t="shared" si="16"/>
        <v>-2.8999999999999986</v>
      </c>
      <c r="BI58">
        <f t="shared" si="17"/>
        <v>-2</v>
      </c>
      <c r="BJ58">
        <f t="shared" si="18"/>
        <v>-1.6000000000000014</v>
      </c>
      <c r="BK58">
        <f t="shared" si="19"/>
        <v>-4.199999999999999</v>
      </c>
      <c r="BL58">
        <f t="shared" si="20"/>
        <v>-0.3999999999999986</v>
      </c>
      <c r="BM58">
        <f t="shared" si="21"/>
        <v>-4.799999999999999</v>
      </c>
      <c r="BN58">
        <f t="shared" si="22"/>
        <v>0</v>
      </c>
      <c r="BO58">
        <f t="shared" si="23"/>
        <v>-1.7000000000000028</v>
      </c>
      <c r="BP58">
        <f t="shared" si="24"/>
        <v>-3.699999999999992</v>
      </c>
      <c r="BQ58">
        <f t="shared" si="25"/>
        <v>-2.8999999999999986</v>
      </c>
      <c r="BR58">
        <f t="shared" si="26"/>
        <v>-5.3000000000000025</v>
      </c>
      <c r="BS58">
        <v>0</v>
      </c>
      <c r="BT58">
        <f t="shared" si="6"/>
        <v>-2.849999999999999</v>
      </c>
    </row>
    <row r="59" spans="1:72" ht="15">
      <c r="A59" s="73">
        <v>41387</v>
      </c>
      <c r="B59">
        <v>32.9</v>
      </c>
      <c r="C59">
        <f t="shared" si="55"/>
        <v>0.8000000000000043</v>
      </c>
      <c r="D59">
        <f t="shared" si="56"/>
        <v>0.12000000000000029</v>
      </c>
      <c r="E59">
        <v>20.4</v>
      </c>
      <c r="F59">
        <f t="shared" si="59"/>
        <v>0.10000000000000142</v>
      </c>
      <c r="G59">
        <f t="shared" si="61"/>
        <v>0.22000000000000028</v>
      </c>
      <c r="H59">
        <v>35.4</v>
      </c>
      <c r="I59">
        <f t="shared" si="60"/>
        <v>0.6000000000000014</v>
      </c>
      <c r="J59">
        <f t="shared" si="62"/>
        <v>0.4</v>
      </c>
      <c r="K59">
        <v>31.2</v>
      </c>
      <c r="L59">
        <f aca="true" t="shared" si="65" ref="L59:L97">K58-K59</f>
        <v>0.9000000000000021</v>
      </c>
      <c r="M59">
        <f t="shared" si="52"/>
        <v>0.3000000000000007</v>
      </c>
      <c r="N59">
        <v>14.4</v>
      </c>
      <c r="O59">
        <f t="shared" si="43"/>
        <v>-0.20000000000000107</v>
      </c>
      <c r="P59">
        <f t="shared" si="53"/>
        <v>0.41999999999999993</v>
      </c>
      <c r="Q59">
        <v>47.5</v>
      </c>
      <c r="R59">
        <f t="shared" si="44"/>
        <v>-0.10000000000000142</v>
      </c>
      <c r="S59">
        <f t="shared" si="54"/>
        <v>-0.6200000000000003</v>
      </c>
      <c r="T59">
        <v>8.4</v>
      </c>
      <c r="U59" s="14">
        <f t="shared" si="15"/>
        <v>0.5</v>
      </c>
      <c r="V59">
        <f t="shared" si="27"/>
        <v>0</v>
      </c>
      <c r="W59">
        <v>23.5</v>
      </c>
      <c r="X59">
        <f t="shared" si="1"/>
        <v>-0.5</v>
      </c>
      <c r="Y59">
        <f t="shared" si="10"/>
        <v>-0.3</v>
      </c>
      <c r="Z59">
        <v>36.7</v>
      </c>
      <c r="AA59">
        <f t="shared" si="64"/>
        <v>0.6999999999999957</v>
      </c>
      <c r="AB59">
        <f t="shared" si="13"/>
        <v>0.3799999999999997</v>
      </c>
      <c r="AC59" s="66">
        <v>17.6</v>
      </c>
      <c r="AD59">
        <f t="shared" si="28"/>
        <v>0.1999999999999993</v>
      </c>
      <c r="AE59">
        <f t="shared" si="47"/>
        <v>-0.08000000000000043</v>
      </c>
      <c r="AF59">
        <v>30.9</v>
      </c>
      <c r="AG59">
        <f t="shared" si="57"/>
        <v>0.5</v>
      </c>
      <c r="AH59">
        <f t="shared" si="58"/>
        <v>0.08000000000000043</v>
      </c>
      <c r="AI59">
        <v>36.7</v>
      </c>
      <c r="AJ59">
        <f t="shared" si="8"/>
        <v>-20.6</v>
      </c>
      <c r="AK59">
        <f t="shared" si="14"/>
        <v>-4.300000000000001</v>
      </c>
      <c r="AL59">
        <v>24</v>
      </c>
      <c r="AM59">
        <v>0.1999999999999993</v>
      </c>
      <c r="AR59" s="73">
        <v>41387</v>
      </c>
      <c r="AS59">
        <f t="shared" si="45"/>
        <v>-0.8000000000000043</v>
      </c>
      <c r="AT59">
        <f t="shared" si="29"/>
        <v>-0.10000000000000142</v>
      </c>
      <c r="AU59">
        <f t="shared" si="30"/>
        <v>-0.6000000000000014</v>
      </c>
      <c r="AV59">
        <f t="shared" si="31"/>
        <v>-0.9000000000000021</v>
      </c>
      <c r="AW59">
        <f t="shared" si="32"/>
        <v>0</v>
      </c>
      <c r="AX59">
        <f t="shared" si="33"/>
        <v>0</v>
      </c>
      <c r="AY59">
        <f t="shared" si="34"/>
        <v>-0.5</v>
      </c>
      <c r="AZ59">
        <f t="shared" si="35"/>
        <v>0</v>
      </c>
      <c r="BA59">
        <f t="shared" si="36"/>
        <v>-0.6999999999999957</v>
      </c>
      <c r="BB59">
        <f t="shared" si="46"/>
        <v>-0.1999999999999993</v>
      </c>
      <c r="BC59">
        <f t="shared" si="37"/>
        <v>-0.5</v>
      </c>
      <c r="BD59">
        <f t="shared" si="38"/>
        <v>0</v>
      </c>
      <c r="BE59">
        <f t="shared" si="63"/>
        <v>-0.1999999999999993</v>
      </c>
      <c r="BF59" s="73">
        <v>41387</v>
      </c>
      <c r="BG59">
        <f t="shared" si="48"/>
        <v>-5.5</v>
      </c>
      <c r="BH59">
        <f aca="true" t="shared" si="66" ref="BH59:BQ63">BH58+AT59</f>
        <v>-3</v>
      </c>
      <c r="BI59">
        <f t="shared" si="66"/>
        <v>-2.6000000000000014</v>
      </c>
      <c r="BJ59">
        <f t="shared" si="66"/>
        <v>-2.5000000000000036</v>
      </c>
      <c r="BK59">
        <f t="shared" si="66"/>
        <v>-4.199999999999999</v>
      </c>
      <c r="BL59">
        <f t="shared" si="66"/>
        <v>-0.3999999999999986</v>
      </c>
      <c r="BM59">
        <f t="shared" si="66"/>
        <v>-5.299999999999999</v>
      </c>
      <c r="BN59">
        <f t="shared" si="66"/>
        <v>0</v>
      </c>
      <c r="BO59">
        <f t="shared" si="66"/>
        <v>-2.3999999999999986</v>
      </c>
      <c r="BP59">
        <f t="shared" si="66"/>
        <v>-3.8999999999999915</v>
      </c>
      <c r="BQ59">
        <f t="shared" si="66"/>
        <v>-3.3999999999999986</v>
      </c>
      <c r="BR59">
        <f t="shared" si="26"/>
        <v>-5.3000000000000025</v>
      </c>
      <c r="BS59">
        <f t="shared" si="26"/>
        <v>-0.1999999999999993</v>
      </c>
      <c r="BT59">
        <f t="shared" si="6"/>
        <v>-3.2083333333333326</v>
      </c>
    </row>
    <row r="60" spans="1:72" ht="15">
      <c r="A60" s="73">
        <v>41388</v>
      </c>
      <c r="B60">
        <v>31.8</v>
      </c>
      <c r="C60">
        <f t="shared" si="55"/>
        <v>1.0999999999999979</v>
      </c>
      <c r="D60">
        <f t="shared" si="56"/>
        <v>0.38000000000000045</v>
      </c>
      <c r="E60">
        <v>20.7</v>
      </c>
      <c r="F60">
        <f t="shared" si="59"/>
        <v>-0.3000000000000007</v>
      </c>
      <c r="G60">
        <f t="shared" si="61"/>
        <v>0.1</v>
      </c>
      <c r="H60">
        <v>35.1</v>
      </c>
      <c r="I60">
        <f t="shared" si="60"/>
        <v>0.29999999999999716</v>
      </c>
      <c r="J60">
        <f t="shared" si="62"/>
        <v>0.4599999999999994</v>
      </c>
      <c r="K60">
        <v>30.4</v>
      </c>
      <c r="L60">
        <f t="shared" si="65"/>
        <v>0.8000000000000007</v>
      </c>
      <c r="M60">
        <f t="shared" si="52"/>
        <v>0.4799999999999997</v>
      </c>
      <c r="N60">
        <v>15.3</v>
      </c>
      <c r="O60">
        <f t="shared" si="43"/>
        <v>-0.9000000000000004</v>
      </c>
      <c r="P60">
        <f t="shared" si="53"/>
        <v>0.11999999999999993</v>
      </c>
      <c r="Q60">
        <v>47.6</v>
      </c>
      <c r="R60">
        <f t="shared" si="44"/>
        <v>-0.10000000000000142</v>
      </c>
      <c r="S60">
        <f t="shared" si="54"/>
        <v>-0.42000000000000026</v>
      </c>
      <c r="T60">
        <v>7.5</v>
      </c>
      <c r="U60" s="14">
        <f t="shared" si="15"/>
        <v>0.9000000000000004</v>
      </c>
      <c r="V60">
        <f t="shared" si="27"/>
        <v>0.2800000000000001</v>
      </c>
      <c r="W60">
        <v>23.7</v>
      </c>
      <c r="X60">
        <f t="shared" si="1"/>
        <v>-0.1999999999999993</v>
      </c>
      <c r="Y60">
        <f t="shared" si="10"/>
        <v>-0.23999999999999985</v>
      </c>
      <c r="Z60">
        <v>36.9</v>
      </c>
      <c r="AA60">
        <f t="shared" si="64"/>
        <v>-0.19999999999999574</v>
      </c>
      <c r="AB60">
        <f>+AVERAGE(AA56:AA60)</f>
        <v>0.3400000000000006</v>
      </c>
      <c r="AC60" s="66">
        <v>17.3</v>
      </c>
      <c r="AD60">
        <f t="shared" si="28"/>
        <v>0.3000000000000007</v>
      </c>
      <c r="AE60">
        <f t="shared" si="47"/>
        <v>0.019999999999999574</v>
      </c>
      <c r="AF60">
        <v>30.4</v>
      </c>
      <c r="AG60">
        <f t="shared" si="57"/>
        <v>0.5</v>
      </c>
      <c r="AH60">
        <f t="shared" si="58"/>
        <v>0.2</v>
      </c>
      <c r="AI60">
        <v>36.9</v>
      </c>
      <c r="AJ60">
        <f t="shared" si="8"/>
        <v>-0.19999999999999574</v>
      </c>
      <c r="AK60">
        <f t="shared" si="14"/>
        <v>-4.459999999999999</v>
      </c>
      <c r="AL60">
        <v>23.6</v>
      </c>
      <c r="AM60">
        <v>0.3999999999999986</v>
      </c>
      <c r="AN60">
        <v>0.07999999999999971</v>
      </c>
      <c r="AR60" s="73">
        <v>41388</v>
      </c>
      <c r="AS60">
        <f t="shared" si="45"/>
        <v>-1.0999999999999979</v>
      </c>
      <c r="AT60">
        <f t="shared" si="29"/>
        <v>0</v>
      </c>
      <c r="AU60">
        <f t="shared" si="30"/>
        <v>-0.29999999999999716</v>
      </c>
      <c r="AV60">
        <f t="shared" si="31"/>
        <v>-0.8000000000000007</v>
      </c>
      <c r="AW60">
        <f t="shared" si="32"/>
        <v>0</v>
      </c>
      <c r="AX60">
        <f t="shared" si="33"/>
        <v>0</v>
      </c>
      <c r="AY60">
        <f t="shared" si="34"/>
        <v>-0.9000000000000004</v>
      </c>
      <c r="AZ60">
        <f t="shared" si="35"/>
        <v>0</v>
      </c>
      <c r="BA60">
        <f t="shared" si="36"/>
        <v>0</v>
      </c>
      <c r="BB60">
        <f t="shared" si="46"/>
        <v>-0.3000000000000007</v>
      </c>
      <c r="BC60">
        <f t="shared" si="37"/>
        <v>-0.5</v>
      </c>
      <c r="BD60">
        <f t="shared" si="38"/>
        <v>0</v>
      </c>
      <c r="BE60">
        <f t="shared" si="63"/>
        <v>-0.3999999999999986</v>
      </c>
      <c r="BF60" s="73">
        <v>41388</v>
      </c>
      <c r="BG60">
        <f t="shared" si="48"/>
        <v>-6.599999999999998</v>
      </c>
      <c r="BH60">
        <f t="shared" si="66"/>
        <v>-3</v>
      </c>
      <c r="BI60">
        <f t="shared" si="66"/>
        <v>-2.8999999999999986</v>
      </c>
      <c r="BJ60">
        <f t="shared" si="66"/>
        <v>-3.3000000000000043</v>
      </c>
      <c r="BK60">
        <f t="shared" si="66"/>
        <v>-4.199999999999999</v>
      </c>
      <c r="BL60">
        <f t="shared" si="66"/>
        <v>-0.3999999999999986</v>
      </c>
      <c r="BM60">
        <f t="shared" si="66"/>
        <v>-6.199999999999999</v>
      </c>
      <c r="BN60">
        <f t="shared" si="66"/>
        <v>0</v>
      </c>
      <c r="BO60">
        <f t="shared" si="66"/>
        <v>-2.3999999999999986</v>
      </c>
      <c r="BP60">
        <f t="shared" si="66"/>
        <v>-4.199999999999992</v>
      </c>
      <c r="BQ60">
        <f t="shared" si="66"/>
        <v>-3.8999999999999986</v>
      </c>
      <c r="BR60">
        <f t="shared" si="26"/>
        <v>-5.3000000000000025</v>
      </c>
      <c r="BS60">
        <f t="shared" si="26"/>
        <v>-0.5999999999999979</v>
      </c>
      <c r="BT60">
        <f t="shared" si="6"/>
        <v>-3.5333333333333328</v>
      </c>
    </row>
    <row r="61" spans="1:72" ht="15">
      <c r="A61" s="73">
        <v>41389</v>
      </c>
      <c r="B61">
        <v>30.9</v>
      </c>
      <c r="C61">
        <f t="shared" si="55"/>
        <v>0.9000000000000021</v>
      </c>
      <c r="D61">
        <f t="shared" si="56"/>
        <v>0.5799999999999997</v>
      </c>
      <c r="E61">
        <v>20.7</v>
      </c>
      <c r="F61">
        <f t="shared" si="59"/>
        <v>0</v>
      </c>
      <c r="G61">
        <f t="shared" si="61"/>
        <v>0.13999999999999985</v>
      </c>
      <c r="H61">
        <v>35.6</v>
      </c>
      <c r="I61">
        <f t="shared" si="60"/>
        <v>-0.5</v>
      </c>
      <c r="J61">
        <f t="shared" si="62"/>
        <v>0.2</v>
      </c>
      <c r="K61">
        <v>29.8</v>
      </c>
      <c r="L61">
        <f t="shared" si="65"/>
        <v>0.5999999999999979</v>
      </c>
      <c r="M61">
        <f t="shared" si="52"/>
        <v>0.5999999999999993</v>
      </c>
      <c r="N61">
        <v>15.4</v>
      </c>
      <c r="O61">
        <f t="shared" si="43"/>
        <v>-0.09999999999999964</v>
      </c>
      <c r="P61">
        <f t="shared" si="53"/>
        <v>-0.019999999999999928</v>
      </c>
      <c r="Q61">
        <v>47.9</v>
      </c>
      <c r="R61">
        <f t="shared" si="44"/>
        <v>-0.29999999999999716</v>
      </c>
      <c r="S61">
        <f t="shared" si="54"/>
        <v>-0.35999999999999943</v>
      </c>
      <c r="T61">
        <v>6.7</v>
      </c>
      <c r="U61" s="14">
        <f t="shared" si="15"/>
        <v>0.7999999999999998</v>
      </c>
      <c r="V61">
        <f t="shared" si="27"/>
        <v>0.49999999999999983</v>
      </c>
      <c r="W61">
        <v>23.8</v>
      </c>
      <c r="X61">
        <f t="shared" si="1"/>
        <v>-0.10000000000000142</v>
      </c>
      <c r="Y61">
        <f t="shared" si="10"/>
        <v>-0.2600000000000001</v>
      </c>
      <c r="Z61">
        <v>36.9</v>
      </c>
      <c r="AA61">
        <f t="shared" si="64"/>
        <v>0</v>
      </c>
      <c r="AB61">
        <f aca="true" t="shared" si="67" ref="AB61:AB105">+AVERAGE(AA57:AA61)</f>
        <v>0.26000000000000084</v>
      </c>
      <c r="AC61" s="66">
        <v>16.8</v>
      </c>
      <c r="AD61">
        <f t="shared" si="28"/>
        <v>0.5</v>
      </c>
      <c r="AE61">
        <f t="shared" si="47"/>
        <v>0.2</v>
      </c>
      <c r="AF61">
        <v>30.9</v>
      </c>
      <c r="AG61">
        <f t="shared" si="57"/>
        <v>-0.5</v>
      </c>
      <c r="AH61">
        <f t="shared" si="58"/>
        <v>0.14000000000000057</v>
      </c>
      <c r="AI61">
        <v>36.9</v>
      </c>
      <c r="AJ61">
        <f t="shared" si="8"/>
        <v>0</v>
      </c>
      <c r="AK61">
        <f t="shared" si="14"/>
        <v>-4.4399999999999995</v>
      </c>
      <c r="AL61">
        <v>23.5</v>
      </c>
      <c r="AM61">
        <v>0.10000000000000142</v>
      </c>
      <c r="AN61">
        <v>0.1</v>
      </c>
      <c r="AR61" s="73">
        <v>41389</v>
      </c>
      <c r="AS61">
        <f t="shared" si="45"/>
        <v>-0.9000000000000021</v>
      </c>
      <c r="AT61">
        <f t="shared" si="29"/>
        <v>0</v>
      </c>
      <c r="AU61">
        <f t="shared" si="30"/>
        <v>0</v>
      </c>
      <c r="AV61">
        <f t="shared" si="31"/>
        <v>-0.5999999999999979</v>
      </c>
      <c r="AW61">
        <f t="shared" si="32"/>
        <v>0</v>
      </c>
      <c r="AX61">
        <f t="shared" si="33"/>
        <v>0</v>
      </c>
      <c r="AY61">
        <f t="shared" si="34"/>
        <v>-0.7999999999999998</v>
      </c>
      <c r="AZ61">
        <f t="shared" si="35"/>
        <v>0</v>
      </c>
      <c r="BA61">
        <f t="shared" si="36"/>
        <v>0</v>
      </c>
      <c r="BB61">
        <f t="shared" si="46"/>
        <v>-0.5</v>
      </c>
      <c r="BC61">
        <f t="shared" si="37"/>
        <v>0</v>
      </c>
      <c r="BD61">
        <f t="shared" si="38"/>
        <v>0</v>
      </c>
      <c r="BE61">
        <f t="shared" si="63"/>
        <v>-0.10000000000000142</v>
      </c>
      <c r="BF61" s="73">
        <v>41389</v>
      </c>
      <c r="BG61">
        <f t="shared" si="48"/>
        <v>-7.5</v>
      </c>
      <c r="BH61">
        <f t="shared" si="66"/>
        <v>-3</v>
      </c>
      <c r="BI61">
        <f t="shared" si="66"/>
        <v>-2.8999999999999986</v>
      </c>
      <c r="BJ61">
        <f t="shared" si="66"/>
        <v>-3.900000000000002</v>
      </c>
      <c r="BK61">
        <f t="shared" si="66"/>
        <v>-4.199999999999999</v>
      </c>
      <c r="BL61">
        <f t="shared" si="66"/>
        <v>-0.3999999999999986</v>
      </c>
      <c r="BM61">
        <f t="shared" si="66"/>
        <v>-6.999999999999999</v>
      </c>
      <c r="BN61">
        <f t="shared" si="66"/>
        <v>0</v>
      </c>
      <c r="BO61">
        <f t="shared" si="66"/>
        <v>-2.3999999999999986</v>
      </c>
      <c r="BP61">
        <f t="shared" si="66"/>
        <v>-4.699999999999992</v>
      </c>
      <c r="BQ61">
        <f t="shared" si="66"/>
        <v>-3.8999999999999986</v>
      </c>
      <c r="BR61">
        <f t="shared" si="26"/>
        <v>-5.3000000000000025</v>
      </c>
      <c r="BS61">
        <f t="shared" si="26"/>
        <v>-0.6999999999999993</v>
      </c>
      <c r="BT61">
        <f t="shared" si="6"/>
        <v>-3.7666666666666657</v>
      </c>
    </row>
    <row r="62" spans="1:72" ht="15">
      <c r="A62" s="74">
        <v>41390</v>
      </c>
      <c r="B62">
        <v>30.6</v>
      </c>
      <c r="C62">
        <f t="shared" si="55"/>
        <v>0.29999999999999716</v>
      </c>
      <c r="D62">
        <f t="shared" si="56"/>
        <v>0.6599999999999995</v>
      </c>
      <c r="E62">
        <v>20.7</v>
      </c>
      <c r="F62">
        <f t="shared" si="59"/>
        <v>0</v>
      </c>
      <c r="G62">
        <f t="shared" si="61"/>
        <v>-0.019999999999999574</v>
      </c>
      <c r="H62">
        <v>35.9</v>
      </c>
      <c r="I62">
        <f t="shared" si="60"/>
        <v>-0.29999999999999716</v>
      </c>
      <c r="J62">
        <f t="shared" si="62"/>
        <v>0.06000000000000085</v>
      </c>
      <c r="K62">
        <v>29.4</v>
      </c>
      <c r="L62">
        <f t="shared" si="65"/>
        <v>0.40000000000000213</v>
      </c>
      <c r="M62">
        <f>+AVERAGE(L58:L62)</f>
        <v>0.6799999999999997</v>
      </c>
      <c r="N62">
        <v>15.5</v>
      </c>
      <c r="O62">
        <f t="shared" si="43"/>
        <v>-0.09999999999999964</v>
      </c>
      <c r="P62">
        <f t="shared" si="53"/>
        <v>-0.13999999999999985</v>
      </c>
      <c r="Q62">
        <v>48.4</v>
      </c>
      <c r="R62">
        <f t="shared" si="44"/>
        <v>-0.5</v>
      </c>
      <c r="S62">
        <f t="shared" si="54"/>
        <v>-0.35999999999999943</v>
      </c>
      <c r="T62">
        <v>5.8</v>
      </c>
      <c r="U62" s="14">
        <f t="shared" si="15"/>
        <v>0.9000000000000004</v>
      </c>
      <c r="V62">
        <f t="shared" si="27"/>
        <v>0.6799999999999999</v>
      </c>
      <c r="W62" s="41">
        <v>23.8</v>
      </c>
      <c r="X62">
        <f t="shared" si="1"/>
        <v>0</v>
      </c>
      <c r="Y62">
        <f t="shared" si="10"/>
        <v>-0.16000000000000014</v>
      </c>
      <c r="Z62">
        <v>36.4</v>
      </c>
      <c r="AA62">
        <f t="shared" si="64"/>
        <v>0.5</v>
      </c>
      <c r="AB62">
        <f t="shared" si="67"/>
        <v>0.3</v>
      </c>
      <c r="AC62" s="66">
        <v>17</v>
      </c>
      <c r="AD62">
        <f t="shared" si="28"/>
        <v>-0.1999999999999993</v>
      </c>
      <c r="AE62">
        <f t="shared" si="47"/>
        <v>0.17999999999999972</v>
      </c>
      <c r="AF62">
        <v>31.1</v>
      </c>
      <c r="AG62">
        <f t="shared" si="57"/>
        <v>-0.20000000000000284</v>
      </c>
      <c r="AH62">
        <f t="shared" si="58"/>
        <v>0.11999999999999958</v>
      </c>
      <c r="AI62">
        <v>36.4</v>
      </c>
      <c r="AJ62">
        <f t="shared" si="8"/>
        <v>0.5</v>
      </c>
      <c r="AK62">
        <f t="shared" si="14"/>
        <v>-4.26</v>
      </c>
      <c r="AL62">
        <v>22.9</v>
      </c>
      <c r="AM62">
        <v>0.6000000000000014</v>
      </c>
      <c r="AN62">
        <v>0.2600000000000001</v>
      </c>
      <c r="AR62" s="74">
        <v>41390</v>
      </c>
      <c r="AS62">
        <f t="shared" si="45"/>
        <v>-0.29999999999999716</v>
      </c>
      <c r="AT62">
        <f t="shared" si="29"/>
        <v>0</v>
      </c>
      <c r="AU62">
        <f t="shared" si="30"/>
        <v>0</v>
      </c>
      <c r="AV62">
        <f t="shared" si="31"/>
        <v>-0.40000000000000213</v>
      </c>
      <c r="AW62">
        <f t="shared" si="32"/>
        <v>0</v>
      </c>
      <c r="AX62">
        <f t="shared" si="33"/>
        <v>0</v>
      </c>
      <c r="AY62">
        <f t="shared" si="34"/>
        <v>-0.9000000000000004</v>
      </c>
      <c r="AZ62">
        <f t="shared" si="35"/>
        <v>0</v>
      </c>
      <c r="BA62">
        <f t="shared" si="36"/>
        <v>-0.5</v>
      </c>
      <c r="BB62">
        <f t="shared" si="46"/>
        <v>0</v>
      </c>
      <c r="BC62">
        <f t="shared" si="37"/>
        <v>0</v>
      </c>
      <c r="BD62">
        <f t="shared" si="38"/>
        <v>-0.5</v>
      </c>
      <c r="BE62">
        <f t="shared" si="63"/>
        <v>-0.6000000000000014</v>
      </c>
      <c r="BF62" s="74">
        <v>41390</v>
      </c>
      <c r="BG62">
        <f t="shared" si="48"/>
        <v>-7.799999999999997</v>
      </c>
      <c r="BH62">
        <f t="shared" si="66"/>
        <v>-3</v>
      </c>
      <c r="BI62">
        <f t="shared" si="66"/>
        <v>-2.8999999999999986</v>
      </c>
      <c r="BJ62">
        <f t="shared" si="66"/>
        <v>-4.300000000000004</v>
      </c>
      <c r="BK62">
        <f t="shared" si="66"/>
        <v>-4.199999999999999</v>
      </c>
      <c r="BL62">
        <f t="shared" si="66"/>
        <v>-0.3999999999999986</v>
      </c>
      <c r="BM62">
        <f t="shared" si="66"/>
        <v>-7.8999999999999995</v>
      </c>
      <c r="BN62">
        <f t="shared" si="66"/>
        <v>0</v>
      </c>
      <c r="BO62">
        <f t="shared" si="66"/>
        <v>-2.8999999999999986</v>
      </c>
      <c r="BP62">
        <f t="shared" si="66"/>
        <v>-4.699999999999992</v>
      </c>
      <c r="BQ62">
        <f t="shared" si="66"/>
        <v>-3.8999999999999986</v>
      </c>
      <c r="BR62">
        <f t="shared" si="26"/>
        <v>-5.8000000000000025</v>
      </c>
      <c r="BS62">
        <f t="shared" si="26"/>
        <v>-1.3000000000000007</v>
      </c>
      <c r="BT62">
        <f t="shared" si="6"/>
        <v>-3.983333333333332</v>
      </c>
    </row>
    <row r="63" spans="1:72" ht="15">
      <c r="A63" s="73">
        <v>41391</v>
      </c>
      <c r="B63">
        <v>30</v>
      </c>
      <c r="C63">
        <f t="shared" si="55"/>
        <v>0.6000000000000014</v>
      </c>
      <c r="D63">
        <f t="shared" si="56"/>
        <v>0.7400000000000005</v>
      </c>
      <c r="E63">
        <v>20.6</v>
      </c>
      <c r="F63">
        <f t="shared" si="59"/>
        <v>0.09999999999999787</v>
      </c>
      <c r="G63">
        <f t="shared" si="61"/>
        <v>-0.020000000000000285</v>
      </c>
      <c r="H63">
        <v>36</v>
      </c>
      <c r="I63">
        <f t="shared" si="60"/>
        <v>-0.10000000000000142</v>
      </c>
      <c r="J63">
        <f t="shared" si="62"/>
        <v>0</v>
      </c>
      <c r="K63">
        <v>29.8</v>
      </c>
      <c r="L63">
        <f t="shared" si="65"/>
        <v>-0.40000000000000213</v>
      </c>
      <c r="M63">
        <f aca="true" t="shared" si="68" ref="M63:M97">+AVERAGE(L59:L63)</f>
        <v>0.46000000000000013</v>
      </c>
      <c r="N63">
        <v>15.6</v>
      </c>
      <c r="O63">
        <f t="shared" si="43"/>
        <v>-0.09999999999999964</v>
      </c>
      <c r="P63">
        <f t="shared" si="53"/>
        <v>-0.2800000000000001</v>
      </c>
      <c r="Q63">
        <v>49.3</v>
      </c>
      <c r="R63">
        <f t="shared" si="44"/>
        <v>-0.8999999999999986</v>
      </c>
      <c r="S63">
        <f t="shared" si="54"/>
        <v>-0.3799999999999997</v>
      </c>
      <c r="T63">
        <v>4.8</v>
      </c>
      <c r="U63" s="14">
        <f t="shared" si="15"/>
        <v>1</v>
      </c>
      <c r="V63">
        <f t="shared" si="27"/>
        <v>0.8200000000000001</v>
      </c>
      <c r="W63">
        <v>23.7</v>
      </c>
      <c r="X63">
        <f>+W62-W63</f>
        <v>0.10000000000000142</v>
      </c>
      <c r="Y63">
        <f t="shared" si="10"/>
        <v>-0.13999999999999985</v>
      </c>
      <c r="Z63">
        <v>36.3</v>
      </c>
      <c r="AA63">
        <f t="shared" si="64"/>
        <v>0.10000000000000142</v>
      </c>
      <c r="AB63">
        <f t="shared" si="67"/>
        <v>0.22000000000000028</v>
      </c>
      <c r="AC63" s="66">
        <v>17</v>
      </c>
      <c r="AD63">
        <f t="shared" si="28"/>
        <v>0</v>
      </c>
      <c r="AE63">
        <f t="shared" si="47"/>
        <v>0.16000000000000014</v>
      </c>
      <c r="AF63">
        <v>31.7</v>
      </c>
      <c r="AG63">
        <f t="shared" si="57"/>
        <v>-0.5999999999999979</v>
      </c>
      <c r="AH63">
        <f t="shared" si="58"/>
        <v>-0.060000000000000143</v>
      </c>
      <c r="AI63">
        <v>36.3</v>
      </c>
      <c r="AJ63">
        <f t="shared" si="8"/>
        <v>0.10000000000000142</v>
      </c>
      <c r="AK63">
        <f t="shared" si="14"/>
        <v>-4.039999999999999</v>
      </c>
      <c r="AL63">
        <v>22.4</v>
      </c>
      <c r="AM63">
        <v>0.5</v>
      </c>
      <c r="AN63">
        <v>0.36000000000000015</v>
      </c>
      <c r="AR63" s="73">
        <v>41391</v>
      </c>
      <c r="AS63">
        <f t="shared" si="45"/>
        <v>-0.6000000000000014</v>
      </c>
      <c r="AT63">
        <f t="shared" si="29"/>
        <v>-0.09999999999999787</v>
      </c>
      <c r="AU63">
        <f t="shared" si="30"/>
        <v>0</v>
      </c>
      <c r="AV63">
        <f t="shared" si="31"/>
        <v>0</v>
      </c>
      <c r="AW63">
        <f t="shared" si="32"/>
        <v>0</v>
      </c>
      <c r="AX63">
        <f t="shared" si="33"/>
        <v>0</v>
      </c>
      <c r="AY63">
        <f t="shared" si="34"/>
        <v>-1</v>
      </c>
      <c r="AZ63">
        <f t="shared" si="35"/>
        <v>-0.10000000000000142</v>
      </c>
      <c r="BA63">
        <f t="shared" si="36"/>
        <v>-0.10000000000000142</v>
      </c>
      <c r="BB63">
        <f t="shared" si="46"/>
        <v>0</v>
      </c>
      <c r="BC63">
        <f t="shared" si="37"/>
        <v>0</v>
      </c>
      <c r="BD63">
        <f t="shared" si="38"/>
        <v>-0.10000000000000142</v>
      </c>
      <c r="BE63">
        <f t="shared" si="63"/>
        <v>-0.5</v>
      </c>
      <c r="BF63" s="73">
        <v>41391</v>
      </c>
      <c r="BG63">
        <f t="shared" si="48"/>
        <v>-8.399999999999999</v>
      </c>
      <c r="BH63">
        <f t="shared" si="66"/>
        <v>-3.099999999999998</v>
      </c>
      <c r="BI63">
        <f t="shared" si="66"/>
        <v>-2.8999999999999986</v>
      </c>
      <c r="BJ63">
        <f t="shared" si="66"/>
        <v>-4.300000000000004</v>
      </c>
      <c r="BK63">
        <f t="shared" si="66"/>
        <v>-4.199999999999999</v>
      </c>
      <c r="BL63">
        <f t="shared" si="66"/>
        <v>-0.3999999999999986</v>
      </c>
      <c r="BM63">
        <f t="shared" si="66"/>
        <v>-8.899999999999999</v>
      </c>
      <c r="BN63">
        <f t="shared" si="66"/>
        <v>-0.10000000000000142</v>
      </c>
      <c r="BO63">
        <f t="shared" si="66"/>
        <v>-3</v>
      </c>
      <c r="BP63">
        <f t="shared" si="66"/>
        <v>-4.699999999999992</v>
      </c>
      <c r="BQ63">
        <f t="shared" si="66"/>
        <v>-3.8999999999999986</v>
      </c>
      <c r="BR63">
        <f t="shared" si="26"/>
        <v>-5.900000000000004</v>
      </c>
      <c r="BS63">
        <f t="shared" si="26"/>
        <v>-1.8000000000000007</v>
      </c>
      <c r="BT63">
        <f t="shared" si="6"/>
        <v>-4.1499999999999995</v>
      </c>
    </row>
    <row r="64" spans="1:72" ht="15">
      <c r="A64" s="73">
        <v>41392</v>
      </c>
      <c r="B64">
        <v>28.8</v>
      </c>
      <c r="C64">
        <f t="shared" si="55"/>
        <v>1.1999999999999993</v>
      </c>
      <c r="D64">
        <f t="shared" si="56"/>
        <v>0.8199999999999996</v>
      </c>
      <c r="E64">
        <v>19.9</v>
      </c>
      <c r="F64">
        <f t="shared" si="59"/>
        <v>0.7000000000000028</v>
      </c>
      <c r="G64">
        <f t="shared" si="61"/>
        <v>0.1</v>
      </c>
      <c r="H64">
        <v>36</v>
      </c>
      <c r="I64">
        <f t="shared" si="60"/>
        <v>0</v>
      </c>
      <c r="J64">
        <f t="shared" si="62"/>
        <v>-0.12000000000000029</v>
      </c>
      <c r="K64">
        <v>30</v>
      </c>
      <c r="L64">
        <f t="shared" si="65"/>
        <v>-0.1999999999999993</v>
      </c>
      <c r="M64">
        <f t="shared" si="68"/>
        <v>0.23999999999999985</v>
      </c>
      <c r="N64">
        <v>15.3</v>
      </c>
      <c r="O64">
        <f t="shared" si="43"/>
        <v>0.29999999999999893</v>
      </c>
      <c r="P64">
        <f t="shared" si="53"/>
        <v>-0.18000000000000008</v>
      </c>
      <c r="Q64">
        <v>49.5</v>
      </c>
      <c r="R64">
        <f t="shared" si="44"/>
        <v>-0.20000000000000284</v>
      </c>
      <c r="S64">
        <f t="shared" si="54"/>
        <v>-0.4</v>
      </c>
      <c r="T64">
        <v>5.2</v>
      </c>
      <c r="U64" s="14">
        <f t="shared" si="15"/>
        <v>-0.40000000000000036</v>
      </c>
      <c r="V64">
        <f t="shared" si="27"/>
        <v>0.64</v>
      </c>
      <c r="W64">
        <v>23.4</v>
      </c>
      <c r="X64">
        <f aca="true" t="shared" si="69" ref="X64:X101">+W63-W64</f>
        <v>0.3000000000000007</v>
      </c>
      <c r="Y64">
        <f t="shared" si="10"/>
        <v>0.020000000000000285</v>
      </c>
      <c r="Z64">
        <v>36.6</v>
      </c>
      <c r="AA64">
        <f t="shared" si="64"/>
        <v>-0.30000000000000426</v>
      </c>
      <c r="AB64">
        <f t="shared" si="67"/>
        <v>0.020000000000000285</v>
      </c>
      <c r="AC64" s="66">
        <v>16.8</v>
      </c>
      <c r="AD64">
        <f t="shared" si="28"/>
        <v>0.1999999999999993</v>
      </c>
      <c r="AE64">
        <f t="shared" si="47"/>
        <v>0.16000000000000014</v>
      </c>
      <c r="AF64">
        <v>31.9</v>
      </c>
      <c r="AG64">
        <f t="shared" si="57"/>
        <v>-0.1999999999999993</v>
      </c>
      <c r="AH64">
        <f t="shared" si="58"/>
        <v>-0.2</v>
      </c>
      <c r="AI64">
        <v>36.6</v>
      </c>
      <c r="AJ64">
        <f t="shared" si="8"/>
        <v>-0.30000000000000426</v>
      </c>
      <c r="AK64">
        <f t="shared" si="14"/>
        <v>0.020000000000000285</v>
      </c>
      <c r="AL64">
        <v>21.4</v>
      </c>
      <c r="AM64">
        <v>1</v>
      </c>
      <c r="AN64">
        <v>0.5200000000000002</v>
      </c>
      <c r="AR64" s="73">
        <v>41392</v>
      </c>
      <c r="AS64">
        <f t="shared" si="45"/>
        <v>-1.1999999999999993</v>
      </c>
      <c r="AT64">
        <f t="shared" si="29"/>
        <v>-0.7000000000000028</v>
      </c>
      <c r="AU64">
        <f t="shared" si="30"/>
        <v>0</v>
      </c>
      <c r="AV64">
        <f t="shared" si="31"/>
        <v>0</v>
      </c>
      <c r="AW64">
        <f t="shared" si="32"/>
        <v>-0.29999999999999893</v>
      </c>
      <c r="AX64">
        <f t="shared" si="33"/>
        <v>0</v>
      </c>
      <c r="AY64">
        <f t="shared" si="34"/>
        <v>0</v>
      </c>
      <c r="AZ64">
        <f t="shared" si="35"/>
        <v>-0.3000000000000007</v>
      </c>
      <c r="BA64">
        <f t="shared" si="36"/>
        <v>0</v>
      </c>
      <c r="BB64">
        <f t="shared" si="46"/>
        <v>-0.1999999999999993</v>
      </c>
      <c r="BC64">
        <f t="shared" si="37"/>
        <v>0</v>
      </c>
      <c r="BD64">
        <f t="shared" si="38"/>
        <v>0</v>
      </c>
      <c r="BE64">
        <f t="shared" si="63"/>
        <v>-1</v>
      </c>
      <c r="BF64" s="73">
        <v>41392</v>
      </c>
      <c r="BG64">
        <f t="shared" si="48"/>
        <v>-9.599999999999998</v>
      </c>
      <c r="BH64">
        <f aca="true" t="shared" si="70" ref="BH64:BN64">BH63+AT64</f>
        <v>-3.8000000000000007</v>
      </c>
      <c r="BI64">
        <f t="shared" si="70"/>
        <v>-2.8999999999999986</v>
      </c>
      <c r="BJ64">
        <f t="shared" si="70"/>
        <v>-4.300000000000004</v>
      </c>
      <c r="BK64">
        <f t="shared" si="70"/>
        <v>-4.499999999999998</v>
      </c>
      <c r="BL64">
        <f t="shared" si="70"/>
        <v>-0.3999999999999986</v>
      </c>
      <c r="BM64">
        <f t="shared" si="70"/>
        <v>-8.899999999999999</v>
      </c>
      <c r="BN64">
        <f t="shared" si="70"/>
        <v>-0.40000000000000213</v>
      </c>
      <c r="BO64">
        <f aca="true" t="shared" si="71" ref="BO64:BS121">BO63+BA64</f>
        <v>-3</v>
      </c>
      <c r="BP64">
        <f t="shared" si="71"/>
        <v>-4.8999999999999915</v>
      </c>
      <c r="BQ64">
        <f t="shared" si="71"/>
        <v>-3.8999999999999986</v>
      </c>
      <c r="BR64">
        <f t="shared" si="26"/>
        <v>-5.900000000000004</v>
      </c>
      <c r="BS64">
        <f t="shared" si="26"/>
        <v>-2.8000000000000007</v>
      </c>
      <c r="BT64">
        <f t="shared" si="6"/>
        <v>-4.374999999999999</v>
      </c>
    </row>
    <row r="65" spans="1:72" ht="15">
      <c r="A65" s="73">
        <v>41393</v>
      </c>
      <c r="B65">
        <v>27.9</v>
      </c>
      <c r="C65">
        <f t="shared" si="55"/>
        <v>0.9000000000000021</v>
      </c>
      <c r="D65">
        <f t="shared" si="56"/>
        <v>0.7800000000000005</v>
      </c>
      <c r="E65">
        <v>18.6</v>
      </c>
      <c r="F65">
        <f t="shared" si="59"/>
        <v>1.2999999999999972</v>
      </c>
      <c r="G65">
        <f t="shared" si="61"/>
        <v>0.4199999999999996</v>
      </c>
      <c r="H65">
        <v>35.6</v>
      </c>
      <c r="I65">
        <f t="shared" si="60"/>
        <v>0.3999999999999986</v>
      </c>
      <c r="J65">
        <f t="shared" si="62"/>
        <v>-0.1</v>
      </c>
      <c r="K65">
        <v>29.7</v>
      </c>
      <c r="L65">
        <f t="shared" si="65"/>
        <v>0.3000000000000007</v>
      </c>
      <c r="M65">
        <f t="shared" si="68"/>
        <v>0.13999999999999985</v>
      </c>
      <c r="N65">
        <v>15.3</v>
      </c>
      <c r="O65">
        <f t="shared" si="43"/>
        <v>0</v>
      </c>
      <c r="P65">
        <f t="shared" si="53"/>
        <v>0</v>
      </c>
      <c r="Q65">
        <v>50.3</v>
      </c>
      <c r="R65">
        <f t="shared" si="44"/>
        <v>-0.7999999999999972</v>
      </c>
      <c r="S65">
        <f t="shared" si="54"/>
        <v>-0.5399999999999991</v>
      </c>
      <c r="T65">
        <v>5.2</v>
      </c>
      <c r="U65" s="14">
        <f t="shared" si="15"/>
        <v>0</v>
      </c>
      <c r="V65">
        <f t="shared" si="27"/>
        <v>0.45999999999999996</v>
      </c>
      <c r="W65">
        <v>22.8</v>
      </c>
      <c r="X65">
        <f t="shared" si="69"/>
        <v>0.5999999999999979</v>
      </c>
      <c r="Y65">
        <f t="shared" si="10"/>
        <v>0.17999999999999972</v>
      </c>
      <c r="Z65">
        <v>36.8</v>
      </c>
      <c r="AA65">
        <f t="shared" si="64"/>
        <v>-0.19999999999999574</v>
      </c>
      <c r="AB65">
        <f t="shared" si="67"/>
        <v>0.020000000000000285</v>
      </c>
      <c r="AC65" s="63">
        <v>16.4</v>
      </c>
      <c r="AD65">
        <f t="shared" si="28"/>
        <v>0.40000000000000213</v>
      </c>
      <c r="AE65">
        <f t="shared" si="47"/>
        <v>0.18000000000000044</v>
      </c>
      <c r="AF65">
        <v>32.1</v>
      </c>
      <c r="AG65">
        <f t="shared" si="57"/>
        <v>-0.20000000000000284</v>
      </c>
      <c r="AH65">
        <f t="shared" si="58"/>
        <v>-0.3400000000000006</v>
      </c>
      <c r="AI65">
        <v>36.8</v>
      </c>
      <c r="AJ65">
        <f t="shared" si="8"/>
        <v>-0.19999999999999574</v>
      </c>
      <c r="AK65">
        <f t="shared" si="14"/>
        <v>0.020000000000000285</v>
      </c>
      <c r="AL65">
        <v>20.7</v>
      </c>
      <c r="AM65">
        <v>0.6999999999999993</v>
      </c>
      <c r="AN65">
        <v>0.5800000000000004</v>
      </c>
      <c r="AR65" s="73">
        <v>41393</v>
      </c>
      <c r="AS65">
        <f t="shared" si="45"/>
        <v>-0.9000000000000021</v>
      </c>
      <c r="AT65">
        <f t="shared" si="29"/>
        <v>-1.2999999999999972</v>
      </c>
      <c r="AU65">
        <f t="shared" si="30"/>
        <v>-0.3999999999999986</v>
      </c>
      <c r="AV65">
        <f t="shared" si="31"/>
        <v>-0.3000000000000007</v>
      </c>
      <c r="AW65">
        <f t="shared" si="32"/>
        <v>0</v>
      </c>
      <c r="AX65">
        <f t="shared" si="33"/>
        <v>0</v>
      </c>
      <c r="AY65">
        <f t="shared" si="34"/>
        <v>0</v>
      </c>
      <c r="AZ65">
        <f t="shared" si="35"/>
        <v>-0.5999999999999979</v>
      </c>
      <c r="BA65">
        <f t="shared" si="36"/>
        <v>0</v>
      </c>
      <c r="BB65">
        <f t="shared" si="46"/>
        <v>-0.40000000000000213</v>
      </c>
      <c r="BC65">
        <f t="shared" si="37"/>
        <v>0</v>
      </c>
      <c r="BD65">
        <f t="shared" si="38"/>
        <v>0</v>
      </c>
      <c r="BE65">
        <f t="shared" si="63"/>
        <v>-0.6999999999999993</v>
      </c>
      <c r="BF65" s="73">
        <v>41393</v>
      </c>
      <c r="BG65">
        <f aca="true" t="shared" si="72" ref="BG65:BN96">BG64+AS65</f>
        <v>-10.5</v>
      </c>
      <c r="BH65">
        <f t="shared" si="72"/>
        <v>-5.099999999999998</v>
      </c>
      <c r="BI65">
        <f t="shared" si="72"/>
        <v>-3.299999999999997</v>
      </c>
      <c r="BJ65">
        <f t="shared" si="72"/>
        <v>-4.600000000000005</v>
      </c>
      <c r="BK65">
        <f t="shared" si="72"/>
        <v>-4.499999999999998</v>
      </c>
      <c r="BL65">
        <f t="shared" si="72"/>
        <v>-0.3999999999999986</v>
      </c>
      <c r="BM65">
        <f t="shared" si="72"/>
        <v>-8.899999999999999</v>
      </c>
      <c r="BN65">
        <f t="shared" si="72"/>
        <v>-1</v>
      </c>
      <c r="BO65">
        <f t="shared" si="71"/>
        <v>-3</v>
      </c>
      <c r="BP65">
        <f t="shared" si="71"/>
        <v>-5.299999999999994</v>
      </c>
      <c r="BQ65">
        <f t="shared" si="71"/>
        <v>-3.8999999999999986</v>
      </c>
      <c r="BR65">
        <f t="shared" si="26"/>
        <v>-5.900000000000004</v>
      </c>
      <c r="BS65">
        <f t="shared" si="26"/>
        <v>-3.5</v>
      </c>
      <c r="BT65">
        <f t="shared" si="6"/>
        <v>-4.7</v>
      </c>
    </row>
    <row r="66" spans="1:72" ht="15">
      <c r="A66" s="73">
        <v>41394</v>
      </c>
      <c r="B66">
        <v>27.2</v>
      </c>
      <c r="C66">
        <f t="shared" si="55"/>
        <v>0.6999999999999993</v>
      </c>
      <c r="D66">
        <f t="shared" si="56"/>
        <v>0.7399999999999999</v>
      </c>
      <c r="E66">
        <v>17.2</v>
      </c>
      <c r="F66">
        <f t="shared" si="59"/>
        <v>1.4000000000000021</v>
      </c>
      <c r="G66">
        <f t="shared" si="61"/>
        <v>0.7</v>
      </c>
      <c r="H66">
        <v>34.9</v>
      </c>
      <c r="I66">
        <f t="shared" si="60"/>
        <v>0.7000000000000028</v>
      </c>
      <c r="J66">
        <f t="shared" si="62"/>
        <v>0.14000000000000057</v>
      </c>
      <c r="K66">
        <v>29.3</v>
      </c>
      <c r="L66">
        <f t="shared" si="65"/>
        <v>0.3999999999999986</v>
      </c>
      <c r="M66">
        <f t="shared" si="68"/>
        <v>0.1</v>
      </c>
      <c r="N66">
        <v>15.6</v>
      </c>
      <c r="O66">
        <f t="shared" si="43"/>
        <v>-0.29999999999999893</v>
      </c>
      <c r="P66">
        <f t="shared" si="53"/>
        <v>-0.039999999999999855</v>
      </c>
      <c r="Q66">
        <v>50.7</v>
      </c>
      <c r="R66">
        <f t="shared" si="44"/>
        <v>-0.4000000000000057</v>
      </c>
      <c r="S66">
        <f t="shared" si="54"/>
        <v>-0.5600000000000008</v>
      </c>
      <c r="T66">
        <v>4.5</v>
      </c>
      <c r="U66" s="14">
        <f t="shared" si="15"/>
        <v>0.7000000000000002</v>
      </c>
      <c r="V66">
        <f t="shared" si="27"/>
        <v>0.44000000000000006</v>
      </c>
      <c r="W66">
        <v>21.9</v>
      </c>
      <c r="X66">
        <f t="shared" si="69"/>
        <v>0.9000000000000021</v>
      </c>
      <c r="Y66">
        <f t="shared" si="10"/>
        <v>0.38000000000000045</v>
      </c>
      <c r="Z66">
        <v>37.4</v>
      </c>
      <c r="AA66">
        <f t="shared" si="64"/>
        <v>-0.6000000000000014</v>
      </c>
      <c r="AB66">
        <f t="shared" si="67"/>
        <v>-0.1</v>
      </c>
      <c r="AC66" s="66">
        <v>15.1</v>
      </c>
      <c r="AD66">
        <f t="shared" si="28"/>
        <v>1.299999999999999</v>
      </c>
      <c r="AE66">
        <f t="shared" si="47"/>
        <v>0.3400000000000002</v>
      </c>
      <c r="AF66">
        <v>32.6</v>
      </c>
      <c r="AG66">
        <f t="shared" si="57"/>
        <v>-0.5</v>
      </c>
      <c r="AH66">
        <f t="shared" si="58"/>
        <v>-0.3400000000000006</v>
      </c>
      <c r="AI66">
        <v>37.4</v>
      </c>
      <c r="AJ66">
        <f t="shared" si="8"/>
        <v>-0.6000000000000014</v>
      </c>
      <c r="AK66">
        <f t="shared" si="14"/>
        <v>-0.1</v>
      </c>
      <c r="AL66">
        <v>19.9</v>
      </c>
      <c r="AM66">
        <v>0.8000000000000007</v>
      </c>
      <c r="AN66">
        <v>0.7200000000000003</v>
      </c>
      <c r="AR66" s="73">
        <v>41394</v>
      </c>
      <c r="AS66">
        <f t="shared" si="45"/>
        <v>-0.6999999999999993</v>
      </c>
      <c r="AT66">
        <f t="shared" si="29"/>
        <v>-1.4000000000000021</v>
      </c>
      <c r="AU66">
        <f t="shared" si="30"/>
        <v>-0.7000000000000028</v>
      </c>
      <c r="AV66">
        <f t="shared" si="31"/>
        <v>-0.3999999999999986</v>
      </c>
      <c r="AW66">
        <f t="shared" si="32"/>
        <v>0</v>
      </c>
      <c r="AX66">
        <f t="shared" si="33"/>
        <v>0</v>
      </c>
      <c r="AY66">
        <f t="shared" si="34"/>
        <v>-0.7000000000000002</v>
      </c>
      <c r="AZ66">
        <f t="shared" si="35"/>
        <v>-0.9000000000000021</v>
      </c>
      <c r="BA66">
        <f t="shared" si="36"/>
        <v>0</v>
      </c>
      <c r="BB66">
        <f t="shared" si="46"/>
        <v>-1.299999999999999</v>
      </c>
      <c r="BC66">
        <f t="shared" si="37"/>
        <v>0</v>
      </c>
      <c r="BD66">
        <f t="shared" si="38"/>
        <v>0</v>
      </c>
      <c r="BE66">
        <f t="shared" si="63"/>
        <v>-0.8000000000000007</v>
      </c>
      <c r="BF66" s="73">
        <v>41394</v>
      </c>
      <c r="BG66">
        <f t="shared" si="72"/>
        <v>-11.2</v>
      </c>
      <c r="BH66">
        <f t="shared" si="72"/>
        <v>-6.5</v>
      </c>
      <c r="BI66">
        <f t="shared" si="72"/>
        <v>-4</v>
      </c>
      <c r="BJ66">
        <f t="shared" si="72"/>
        <v>-5.0000000000000036</v>
      </c>
      <c r="BK66">
        <f t="shared" si="72"/>
        <v>-4.499999999999998</v>
      </c>
      <c r="BL66">
        <f t="shared" si="72"/>
        <v>-0.3999999999999986</v>
      </c>
      <c r="BM66">
        <f t="shared" si="72"/>
        <v>-9.599999999999998</v>
      </c>
      <c r="BN66">
        <f t="shared" si="72"/>
        <v>-1.9000000000000021</v>
      </c>
      <c r="BO66">
        <f t="shared" si="71"/>
        <v>-3</v>
      </c>
      <c r="BP66">
        <f t="shared" si="71"/>
        <v>-6.5999999999999925</v>
      </c>
      <c r="BQ66">
        <f t="shared" si="71"/>
        <v>-3.8999999999999986</v>
      </c>
      <c r="BR66">
        <f t="shared" si="26"/>
        <v>-5.900000000000004</v>
      </c>
      <c r="BS66">
        <f t="shared" si="26"/>
        <v>-4.300000000000001</v>
      </c>
      <c r="BT66">
        <f t="shared" si="6"/>
        <v>-5.208333333333334</v>
      </c>
    </row>
    <row r="67" spans="1:72" ht="15">
      <c r="A67" s="73">
        <v>41395</v>
      </c>
      <c r="B67">
        <v>27.1</v>
      </c>
      <c r="C67">
        <f t="shared" si="55"/>
        <v>0.09999999999999787</v>
      </c>
      <c r="D67">
        <f t="shared" si="56"/>
        <v>0.7</v>
      </c>
      <c r="E67">
        <v>16.1</v>
      </c>
      <c r="F67">
        <f t="shared" si="59"/>
        <v>1.0999999999999979</v>
      </c>
      <c r="G67">
        <f t="shared" si="61"/>
        <v>0.9199999999999996</v>
      </c>
      <c r="H67">
        <v>34.3</v>
      </c>
      <c r="I67">
        <f t="shared" si="60"/>
        <v>0.6000000000000014</v>
      </c>
      <c r="J67">
        <f t="shared" si="62"/>
        <v>0.3200000000000003</v>
      </c>
      <c r="K67">
        <v>28.4</v>
      </c>
      <c r="L67">
        <f t="shared" si="65"/>
        <v>0.9000000000000021</v>
      </c>
      <c r="M67">
        <f t="shared" si="68"/>
        <v>0.2</v>
      </c>
      <c r="N67">
        <v>16.4</v>
      </c>
      <c r="O67">
        <f t="shared" si="43"/>
        <v>-0.7999999999999989</v>
      </c>
      <c r="P67">
        <f t="shared" si="53"/>
        <v>-0.17999999999999972</v>
      </c>
      <c r="Q67">
        <v>50.7</v>
      </c>
      <c r="R67">
        <f t="shared" si="44"/>
        <v>0</v>
      </c>
      <c r="S67">
        <f t="shared" si="54"/>
        <v>-0.46000000000000085</v>
      </c>
      <c r="T67">
        <v>3.6</v>
      </c>
      <c r="U67" s="14">
        <f t="shared" si="15"/>
        <v>0.8999999999999999</v>
      </c>
      <c r="V67">
        <f t="shared" si="27"/>
        <v>0.43999999999999995</v>
      </c>
      <c r="W67">
        <v>22.3</v>
      </c>
      <c r="X67">
        <f t="shared" si="69"/>
        <v>-0.40000000000000213</v>
      </c>
      <c r="Y67">
        <f>+AVERAGE(X63:X67)</f>
        <v>0.3</v>
      </c>
      <c r="Z67">
        <v>37.4</v>
      </c>
      <c r="AA67">
        <f t="shared" si="64"/>
        <v>0</v>
      </c>
      <c r="AB67">
        <f t="shared" si="67"/>
        <v>-0.2</v>
      </c>
      <c r="AC67" s="66">
        <v>14</v>
      </c>
      <c r="AD67">
        <f t="shared" si="28"/>
        <v>1.0999999999999996</v>
      </c>
      <c r="AE67">
        <f t="shared" si="47"/>
        <v>0.6</v>
      </c>
      <c r="AF67">
        <v>32.7</v>
      </c>
      <c r="AG67">
        <f t="shared" si="57"/>
        <v>-0.10000000000000142</v>
      </c>
      <c r="AH67">
        <f t="shared" si="58"/>
        <v>-0.3200000000000003</v>
      </c>
      <c r="AI67">
        <v>37.4</v>
      </c>
      <c r="AJ67">
        <f t="shared" si="8"/>
        <v>0</v>
      </c>
      <c r="AK67">
        <f t="shared" si="14"/>
        <v>-0.2</v>
      </c>
      <c r="AL67">
        <v>19.4</v>
      </c>
      <c r="AM67">
        <v>0.5</v>
      </c>
      <c r="AN67">
        <v>0.7</v>
      </c>
      <c r="AR67" s="73">
        <v>41395</v>
      </c>
      <c r="AS67">
        <f t="shared" si="45"/>
        <v>-0.09999999999999787</v>
      </c>
      <c r="AT67">
        <f t="shared" si="29"/>
        <v>-1.0999999999999979</v>
      </c>
      <c r="AU67">
        <f t="shared" si="30"/>
        <v>-0.6000000000000014</v>
      </c>
      <c r="AV67">
        <f t="shared" si="31"/>
        <v>-0.9000000000000021</v>
      </c>
      <c r="AW67">
        <f t="shared" si="32"/>
        <v>0</v>
      </c>
      <c r="AX67">
        <f t="shared" si="33"/>
        <v>0</v>
      </c>
      <c r="AY67">
        <f t="shared" si="34"/>
        <v>-0.8999999999999999</v>
      </c>
      <c r="AZ67">
        <f t="shared" si="35"/>
        <v>0</v>
      </c>
      <c r="BA67">
        <f t="shared" si="36"/>
        <v>0</v>
      </c>
      <c r="BB67">
        <f t="shared" si="46"/>
        <v>-1.0999999999999996</v>
      </c>
      <c r="BC67">
        <f t="shared" si="37"/>
        <v>0</v>
      </c>
      <c r="BD67">
        <f t="shared" si="38"/>
        <v>0</v>
      </c>
      <c r="BE67">
        <f t="shared" si="63"/>
        <v>-0.5</v>
      </c>
      <c r="BF67" s="73">
        <v>41395</v>
      </c>
      <c r="BG67">
        <f t="shared" si="72"/>
        <v>-11.299999999999997</v>
      </c>
      <c r="BH67">
        <f t="shared" si="72"/>
        <v>-7.599999999999998</v>
      </c>
      <c r="BI67">
        <f t="shared" si="72"/>
        <v>-4.600000000000001</v>
      </c>
      <c r="BJ67">
        <f t="shared" si="72"/>
        <v>-5.900000000000006</v>
      </c>
      <c r="BK67">
        <f t="shared" si="72"/>
        <v>-4.499999999999998</v>
      </c>
      <c r="BL67">
        <f t="shared" si="72"/>
        <v>-0.3999999999999986</v>
      </c>
      <c r="BM67">
        <f t="shared" si="72"/>
        <v>-10.499999999999998</v>
      </c>
      <c r="BN67">
        <f t="shared" si="72"/>
        <v>-1.9000000000000021</v>
      </c>
      <c r="BO67">
        <f t="shared" si="71"/>
        <v>-3</v>
      </c>
      <c r="BP67">
        <f t="shared" si="71"/>
        <v>-7.699999999999992</v>
      </c>
      <c r="BQ67">
        <f t="shared" si="71"/>
        <v>-3.8999999999999986</v>
      </c>
      <c r="BR67">
        <f t="shared" si="26"/>
        <v>-5.900000000000004</v>
      </c>
      <c r="BS67">
        <f t="shared" si="26"/>
        <v>-4.800000000000001</v>
      </c>
      <c r="BT67">
        <f t="shared" si="6"/>
        <v>-5.599999999999999</v>
      </c>
    </row>
    <row r="68" spans="1:72" ht="15">
      <c r="A68" s="73">
        <v>41396</v>
      </c>
      <c r="B68">
        <v>26.4</v>
      </c>
      <c r="C68">
        <f t="shared" si="55"/>
        <v>0.7000000000000028</v>
      </c>
      <c r="D68">
        <f t="shared" si="56"/>
        <v>0.7200000000000003</v>
      </c>
      <c r="E68">
        <v>15.2</v>
      </c>
      <c r="F68">
        <f t="shared" si="59"/>
        <v>0.9000000000000021</v>
      </c>
      <c r="G68">
        <f t="shared" si="61"/>
        <v>1.0800000000000005</v>
      </c>
      <c r="H68">
        <v>35.3</v>
      </c>
      <c r="I68">
        <f t="shared" si="60"/>
        <v>-1</v>
      </c>
      <c r="J68">
        <f t="shared" si="62"/>
        <v>0.14000000000000057</v>
      </c>
      <c r="K68">
        <v>28</v>
      </c>
      <c r="L68">
        <f t="shared" si="65"/>
        <v>0.3999999999999986</v>
      </c>
      <c r="M68">
        <f t="shared" si="68"/>
        <v>0.36000000000000015</v>
      </c>
      <c r="N68">
        <v>16.8</v>
      </c>
      <c r="O68">
        <f t="shared" si="43"/>
        <v>-0.40000000000000213</v>
      </c>
      <c r="P68">
        <f t="shared" si="53"/>
        <v>-0.2400000000000002</v>
      </c>
      <c r="Q68">
        <v>50.7</v>
      </c>
      <c r="R68">
        <f t="shared" si="44"/>
        <v>0</v>
      </c>
      <c r="S68">
        <f t="shared" si="54"/>
        <v>-0.28000000000000114</v>
      </c>
      <c r="T68">
        <v>3</v>
      </c>
      <c r="U68" s="14">
        <f t="shared" si="15"/>
        <v>0.6000000000000001</v>
      </c>
      <c r="V68">
        <f t="shared" si="27"/>
        <v>0.36</v>
      </c>
      <c r="W68">
        <v>22.5</v>
      </c>
      <c r="X68">
        <f t="shared" si="69"/>
        <v>-0.1999999999999993</v>
      </c>
      <c r="Y68">
        <f aca="true" t="shared" si="73" ref="Y68:Y101">+AVERAGE(X64:X68)</f>
        <v>0.23999999999999985</v>
      </c>
      <c r="Z68">
        <v>37.4</v>
      </c>
      <c r="AA68">
        <f t="shared" si="64"/>
        <v>0</v>
      </c>
      <c r="AB68">
        <f t="shared" si="67"/>
        <v>-0.22000000000000028</v>
      </c>
      <c r="AC68" s="66">
        <v>13</v>
      </c>
      <c r="AD68">
        <f t="shared" si="28"/>
        <v>1</v>
      </c>
      <c r="AE68">
        <f t="shared" si="47"/>
        <v>0.8</v>
      </c>
      <c r="AF68">
        <v>32.7</v>
      </c>
      <c r="AG68">
        <f t="shared" si="57"/>
        <v>0</v>
      </c>
      <c r="AH68">
        <f t="shared" si="58"/>
        <v>-0.2000000000000007</v>
      </c>
      <c r="AI68">
        <v>37.4</v>
      </c>
      <c r="AJ68">
        <f t="shared" si="8"/>
        <v>0</v>
      </c>
      <c r="AK68">
        <f t="shared" si="14"/>
        <v>-0.22000000000000028</v>
      </c>
      <c r="AL68">
        <v>19.5</v>
      </c>
      <c r="AM68">
        <v>-0.10000000000000142</v>
      </c>
      <c r="AN68">
        <v>0.5799999999999997</v>
      </c>
      <c r="AR68" s="73">
        <v>41396</v>
      </c>
      <c r="AS68">
        <f t="shared" si="45"/>
        <v>-0.7000000000000028</v>
      </c>
      <c r="AT68">
        <f t="shared" si="29"/>
        <v>-0.9000000000000021</v>
      </c>
      <c r="AU68">
        <f t="shared" si="30"/>
        <v>0</v>
      </c>
      <c r="AV68">
        <f t="shared" si="31"/>
        <v>-0.3999999999999986</v>
      </c>
      <c r="AW68">
        <f t="shared" si="32"/>
        <v>0</v>
      </c>
      <c r="AX68">
        <f t="shared" si="33"/>
        <v>0</v>
      </c>
      <c r="AY68">
        <f t="shared" si="34"/>
        <v>-0.6000000000000001</v>
      </c>
      <c r="AZ68">
        <f t="shared" si="35"/>
        <v>0</v>
      </c>
      <c r="BA68">
        <f t="shared" si="36"/>
        <v>0</v>
      </c>
      <c r="BB68">
        <f t="shared" si="46"/>
        <v>-1</v>
      </c>
      <c r="BC68">
        <f t="shared" si="37"/>
        <v>0</v>
      </c>
      <c r="BD68">
        <f t="shared" si="38"/>
        <v>0</v>
      </c>
      <c r="BE68">
        <f t="shared" si="63"/>
        <v>0</v>
      </c>
      <c r="BF68" s="73">
        <v>41396</v>
      </c>
      <c r="BG68">
        <f t="shared" si="72"/>
        <v>-12</v>
      </c>
      <c r="BH68">
        <f t="shared" si="72"/>
        <v>-8.5</v>
      </c>
      <c r="BI68">
        <f t="shared" si="72"/>
        <v>-4.600000000000001</v>
      </c>
      <c r="BJ68">
        <f t="shared" si="72"/>
        <v>-6.300000000000004</v>
      </c>
      <c r="BK68">
        <f t="shared" si="72"/>
        <v>-4.499999999999998</v>
      </c>
      <c r="BL68">
        <f t="shared" si="72"/>
        <v>-0.3999999999999986</v>
      </c>
      <c r="BM68">
        <f t="shared" si="72"/>
        <v>-11.099999999999998</v>
      </c>
      <c r="BN68">
        <f t="shared" si="72"/>
        <v>-1.9000000000000021</v>
      </c>
      <c r="BO68">
        <f t="shared" si="71"/>
        <v>-3</v>
      </c>
      <c r="BP68">
        <f t="shared" si="71"/>
        <v>-8.699999999999992</v>
      </c>
      <c r="BQ68">
        <f t="shared" si="71"/>
        <v>-3.8999999999999986</v>
      </c>
      <c r="BR68">
        <f t="shared" si="26"/>
        <v>-5.900000000000004</v>
      </c>
      <c r="BS68">
        <f t="shared" si="26"/>
        <v>-4.800000000000001</v>
      </c>
      <c r="BT68">
        <f t="shared" si="6"/>
        <v>-5.900000000000001</v>
      </c>
    </row>
    <row r="69" spans="1:72" ht="15">
      <c r="A69" s="73">
        <v>41397</v>
      </c>
      <c r="B69">
        <v>25.7</v>
      </c>
      <c r="C69">
        <f t="shared" si="55"/>
        <v>0.6999999999999993</v>
      </c>
      <c r="D69">
        <f t="shared" si="56"/>
        <v>0.6200000000000003</v>
      </c>
      <c r="E69">
        <v>14.6</v>
      </c>
      <c r="F69">
        <f t="shared" si="59"/>
        <v>0.5999999999999996</v>
      </c>
      <c r="G69">
        <f t="shared" si="61"/>
        <v>1.0599999999999998</v>
      </c>
      <c r="H69">
        <v>35.7</v>
      </c>
      <c r="I69">
        <f t="shared" si="60"/>
        <v>-0.4000000000000057</v>
      </c>
      <c r="J69">
        <f t="shared" si="62"/>
        <v>0.05999999999999943</v>
      </c>
      <c r="K69">
        <v>28.4</v>
      </c>
      <c r="L69">
        <f t="shared" si="65"/>
        <v>-0.3999999999999986</v>
      </c>
      <c r="M69">
        <f t="shared" si="68"/>
        <v>0.3200000000000003</v>
      </c>
      <c r="N69">
        <v>17.1</v>
      </c>
      <c r="O69">
        <f t="shared" si="43"/>
        <v>-0.3000000000000007</v>
      </c>
      <c r="P69">
        <f t="shared" si="53"/>
        <v>-0.36000000000000015</v>
      </c>
      <c r="Q69">
        <v>50.8</v>
      </c>
      <c r="R69">
        <f t="shared" si="44"/>
        <v>-0.09999999999999432</v>
      </c>
      <c r="S69">
        <f t="shared" si="54"/>
        <v>-0.25999999999999945</v>
      </c>
      <c r="T69">
        <v>2.5</v>
      </c>
      <c r="U69" s="14">
        <f t="shared" si="15"/>
        <v>0.5</v>
      </c>
      <c r="V69">
        <f t="shared" si="27"/>
        <v>0.54</v>
      </c>
      <c r="W69">
        <v>22.5</v>
      </c>
      <c r="X69">
        <f t="shared" si="69"/>
        <v>0</v>
      </c>
      <c r="Y69">
        <f t="shared" si="73"/>
        <v>0.17999999999999972</v>
      </c>
      <c r="Z69">
        <v>37.1</v>
      </c>
      <c r="AA69">
        <f t="shared" si="64"/>
        <v>0.29999999999999716</v>
      </c>
      <c r="AB69">
        <f t="shared" si="67"/>
        <v>-0.1</v>
      </c>
      <c r="AC69" s="66">
        <v>12.2</v>
      </c>
      <c r="AD69">
        <f t="shared" si="28"/>
        <v>0.8000000000000007</v>
      </c>
      <c r="AE69">
        <f t="shared" si="47"/>
        <v>0.9200000000000003</v>
      </c>
      <c r="AF69">
        <v>32.4</v>
      </c>
      <c r="AG69">
        <f t="shared" si="57"/>
        <v>0.30000000000000426</v>
      </c>
      <c r="AH69">
        <f t="shared" si="58"/>
        <v>-0.1</v>
      </c>
      <c r="AI69">
        <v>37.1</v>
      </c>
      <c r="AJ69">
        <f t="shared" si="8"/>
        <v>0.29999999999999716</v>
      </c>
      <c r="AK69">
        <f t="shared" si="14"/>
        <v>-0.1</v>
      </c>
      <c r="AL69">
        <v>19.7</v>
      </c>
      <c r="AM69">
        <v>-0.1999999999999993</v>
      </c>
      <c r="AN69">
        <v>0.33999999999999986</v>
      </c>
      <c r="AR69" s="73">
        <v>41397</v>
      </c>
      <c r="AS69">
        <f t="shared" si="45"/>
        <v>-0.6999999999999993</v>
      </c>
      <c r="AT69">
        <f t="shared" si="29"/>
        <v>-0.5999999999999996</v>
      </c>
      <c r="AU69">
        <f t="shared" si="30"/>
        <v>0</v>
      </c>
      <c r="AV69">
        <f t="shared" si="31"/>
        <v>0</v>
      </c>
      <c r="AW69">
        <f t="shared" si="32"/>
        <v>0</v>
      </c>
      <c r="AX69">
        <f t="shared" si="33"/>
        <v>0</v>
      </c>
      <c r="AY69">
        <f t="shared" si="34"/>
        <v>-0.5</v>
      </c>
      <c r="AZ69">
        <f t="shared" si="35"/>
        <v>0</v>
      </c>
      <c r="BA69">
        <f t="shared" si="36"/>
        <v>-0.29999999999999716</v>
      </c>
      <c r="BB69">
        <f t="shared" si="46"/>
        <v>-0.8000000000000007</v>
      </c>
      <c r="BC69">
        <f t="shared" si="37"/>
        <v>-0.30000000000000426</v>
      </c>
      <c r="BD69">
        <f t="shared" si="38"/>
        <v>-0.29999999999999716</v>
      </c>
      <c r="BE69">
        <f t="shared" si="63"/>
        <v>0</v>
      </c>
      <c r="BF69" s="73">
        <v>41397</v>
      </c>
      <c r="BG69">
        <f t="shared" si="72"/>
        <v>-12.7</v>
      </c>
      <c r="BH69">
        <f t="shared" si="72"/>
        <v>-9.1</v>
      </c>
      <c r="BI69">
        <f t="shared" si="72"/>
        <v>-4.600000000000001</v>
      </c>
      <c r="BJ69">
        <f t="shared" si="72"/>
        <v>-6.300000000000004</v>
      </c>
      <c r="BK69">
        <f t="shared" si="72"/>
        <v>-4.499999999999998</v>
      </c>
      <c r="BL69">
        <f t="shared" si="72"/>
        <v>-0.3999999999999986</v>
      </c>
      <c r="BM69">
        <f t="shared" si="72"/>
        <v>-11.599999999999998</v>
      </c>
      <c r="BN69">
        <f t="shared" si="72"/>
        <v>-1.9000000000000021</v>
      </c>
      <c r="BO69">
        <f t="shared" si="71"/>
        <v>-3.299999999999997</v>
      </c>
      <c r="BP69">
        <f t="shared" si="71"/>
        <v>-9.499999999999993</v>
      </c>
      <c r="BQ69">
        <f t="shared" si="71"/>
        <v>-4.200000000000003</v>
      </c>
      <c r="BR69">
        <f t="shared" si="26"/>
        <v>-6.200000000000001</v>
      </c>
      <c r="BS69">
        <f t="shared" si="26"/>
        <v>-4.800000000000001</v>
      </c>
      <c r="BT69">
        <f t="shared" si="6"/>
        <v>-6.191666666666666</v>
      </c>
    </row>
    <row r="70" spans="1:72" ht="15">
      <c r="A70" s="73">
        <v>41398</v>
      </c>
      <c r="B70">
        <v>25.6</v>
      </c>
      <c r="C70">
        <f t="shared" si="55"/>
        <v>0.09999999999999787</v>
      </c>
      <c r="D70">
        <f t="shared" si="56"/>
        <v>0.4599999999999994</v>
      </c>
      <c r="E70">
        <v>13.8</v>
      </c>
      <c r="F70">
        <f t="shared" si="59"/>
        <v>0.7999999999999989</v>
      </c>
      <c r="G70">
        <f t="shared" si="61"/>
        <v>0.9600000000000002</v>
      </c>
      <c r="H70">
        <v>35.7</v>
      </c>
      <c r="I70">
        <f t="shared" si="60"/>
        <v>0</v>
      </c>
      <c r="J70">
        <f t="shared" si="62"/>
        <v>-0.020000000000000285</v>
      </c>
      <c r="K70">
        <v>28.3</v>
      </c>
      <c r="L70">
        <f t="shared" si="65"/>
        <v>0.09999999999999787</v>
      </c>
      <c r="M70">
        <f t="shared" si="68"/>
        <v>0.2799999999999997</v>
      </c>
      <c r="N70">
        <v>17.1</v>
      </c>
      <c r="O70">
        <f t="shared" si="43"/>
        <v>0</v>
      </c>
      <c r="P70">
        <f t="shared" si="53"/>
        <v>-0.36000000000000015</v>
      </c>
      <c r="Q70">
        <v>51.4</v>
      </c>
      <c r="R70">
        <f t="shared" si="44"/>
        <v>-0.6000000000000014</v>
      </c>
      <c r="S70">
        <f t="shared" si="54"/>
        <v>-0.22000000000000028</v>
      </c>
      <c r="T70">
        <v>1.5</v>
      </c>
      <c r="U70" s="14">
        <f t="shared" si="15"/>
        <v>1</v>
      </c>
      <c r="V70">
        <f t="shared" si="27"/>
        <v>0.74</v>
      </c>
      <c r="W70">
        <v>22.5</v>
      </c>
      <c r="X70">
        <f t="shared" si="69"/>
        <v>0</v>
      </c>
      <c r="Y70">
        <f t="shared" si="73"/>
        <v>0.060000000000000143</v>
      </c>
      <c r="Z70">
        <v>36.3</v>
      </c>
      <c r="AA70">
        <f t="shared" si="64"/>
        <v>0.8000000000000043</v>
      </c>
      <c r="AB70">
        <f t="shared" si="67"/>
        <v>0.1</v>
      </c>
      <c r="AC70" s="66">
        <v>11.6</v>
      </c>
      <c r="AD70">
        <f t="shared" si="28"/>
        <v>0.5999999999999996</v>
      </c>
      <c r="AE70">
        <f t="shared" si="47"/>
        <v>0.9599999999999997</v>
      </c>
      <c r="AF70">
        <v>31.9</v>
      </c>
      <c r="AG70">
        <f t="shared" si="57"/>
        <v>0.5</v>
      </c>
      <c r="AH70">
        <f t="shared" si="58"/>
        <v>0.04000000000000057</v>
      </c>
      <c r="AI70">
        <v>36.3</v>
      </c>
      <c r="AJ70">
        <f t="shared" si="8"/>
        <v>0.8000000000000043</v>
      </c>
      <c r="AK70">
        <f t="shared" si="14"/>
        <v>0.1</v>
      </c>
      <c r="AL70">
        <v>20.4</v>
      </c>
      <c r="AM70">
        <v>-0.6999999999999993</v>
      </c>
      <c r="AN70">
        <v>0.060000000000000143</v>
      </c>
      <c r="AR70" s="73">
        <v>41398</v>
      </c>
      <c r="AS70">
        <f t="shared" si="45"/>
        <v>-0.09999999999999787</v>
      </c>
      <c r="AT70">
        <f t="shared" si="29"/>
        <v>-0.7999999999999989</v>
      </c>
      <c r="AU70">
        <f t="shared" si="30"/>
        <v>0</v>
      </c>
      <c r="AV70">
        <f t="shared" si="31"/>
        <v>-0.09999999999999787</v>
      </c>
      <c r="AW70">
        <f t="shared" si="32"/>
        <v>0</v>
      </c>
      <c r="AX70">
        <f t="shared" si="33"/>
        <v>0</v>
      </c>
      <c r="AY70">
        <f t="shared" si="34"/>
        <v>-1</v>
      </c>
      <c r="AZ70">
        <f t="shared" si="35"/>
        <v>0</v>
      </c>
      <c r="BA70">
        <f t="shared" si="36"/>
        <v>-0.8000000000000043</v>
      </c>
      <c r="BB70">
        <f t="shared" si="46"/>
        <v>-0.5999999999999996</v>
      </c>
      <c r="BC70">
        <f t="shared" si="37"/>
        <v>-0.5</v>
      </c>
      <c r="BD70">
        <f t="shared" si="38"/>
        <v>-0.8000000000000043</v>
      </c>
      <c r="BE70">
        <f t="shared" si="63"/>
        <v>0</v>
      </c>
      <c r="BF70" s="73">
        <v>41398</v>
      </c>
      <c r="BG70">
        <f t="shared" si="72"/>
        <v>-12.799999999999997</v>
      </c>
      <c r="BH70">
        <f t="shared" si="72"/>
        <v>-9.899999999999999</v>
      </c>
      <c r="BI70">
        <f t="shared" si="72"/>
        <v>-4.600000000000001</v>
      </c>
      <c r="BJ70">
        <f t="shared" si="72"/>
        <v>-6.400000000000002</v>
      </c>
      <c r="BK70">
        <f t="shared" si="72"/>
        <v>-4.499999999999998</v>
      </c>
      <c r="BL70">
        <f t="shared" si="72"/>
        <v>-0.3999999999999986</v>
      </c>
      <c r="BM70">
        <f t="shared" si="72"/>
        <v>-12.599999999999998</v>
      </c>
      <c r="BN70">
        <f t="shared" si="72"/>
        <v>-1.9000000000000021</v>
      </c>
      <c r="BO70">
        <f t="shared" si="71"/>
        <v>-4.100000000000001</v>
      </c>
      <c r="BP70">
        <f t="shared" si="71"/>
        <v>-10.099999999999993</v>
      </c>
      <c r="BQ70">
        <f t="shared" si="71"/>
        <v>-4.700000000000003</v>
      </c>
      <c r="BR70">
        <f t="shared" si="26"/>
        <v>-7.000000000000005</v>
      </c>
      <c r="BS70">
        <f t="shared" si="26"/>
        <v>-4.800000000000001</v>
      </c>
      <c r="BT70">
        <f t="shared" si="6"/>
        <v>-6.583333333333333</v>
      </c>
    </row>
    <row r="71" spans="1:72" ht="15">
      <c r="A71" s="73">
        <v>41399</v>
      </c>
      <c r="B71">
        <v>25.5</v>
      </c>
      <c r="C71">
        <f t="shared" si="55"/>
        <v>0.10000000000000142</v>
      </c>
      <c r="D71">
        <f t="shared" si="56"/>
        <v>0.33999999999999986</v>
      </c>
      <c r="E71">
        <v>14</v>
      </c>
      <c r="F71">
        <f t="shared" si="59"/>
        <v>-0.1999999999999993</v>
      </c>
      <c r="G71">
        <f t="shared" si="61"/>
        <v>0.6399999999999999</v>
      </c>
      <c r="H71">
        <v>35.3</v>
      </c>
      <c r="I71">
        <f t="shared" si="60"/>
        <v>0.4000000000000057</v>
      </c>
      <c r="J71">
        <f t="shared" si="62"/>
        <v>-0.07999999999999971</v>
      </c>
      <c r="K71">
        <v>28.7</v>
      </c>
      <c r="L71">
        <f t="shared" si="65"/>
        <v>-0.3999999999999986</v>
      </c>
      <c r="M71">
        <f t="shared" si="68"/>
        <v>0.12000000000000029</v>
      </c>
      <c r="N71">
        <v>17.1</v>
      </c>
      <c r="O71">
        <f t="shared" si="43"/>
        <v>0</v>
      </c>
      <c r="P71">
        <f t="shared" si="53"/>
        <v>-0.3000000000000004</v>
      </c>
      <c r="Q71">
        <v>51.6</v>
      </c>
      <c r="R71">
        <f t="shared" si="44"/>
        <v>-0.20000000000000284</v>
      </c>
      <c r="S71">
        <f t="shared" si="54"/>
        <v>-0.17999999999999972</v>
      </c>
      <c r="T71">
        <v>1</v>
      </c>
      <c r="U71" s="14">
        <f t="shared" si="15"/>
        <v>0.5</v>
      </c>
      <c r="V71">
        <f t="shared" si="27"/>
        <v>0.7</v>
      </c>
      <c r="W71">
        <v>22.4</v>
      </c>
      <c r="X71">
        <f t="shared" si="69"/>
        <v>0.10000000000000142</v>
      </c>
      <c r="Y71">
        <f t="shared" si="73"/>
        <v>-0.1</v>
      </c>
      <c r="Z71">
        <v>34.8</v>
      </c>
      <c r="AA71">
        <f t="shared" si="64"/>
        <v>1.5</v>
      </c>
      <c r="AB71">
        <f t="shared" si="67"/>
        <v>0.5200000000000002</v>
      </c>
      <c r="AC71" s="66">
        <v>11.1</v>
      </c>
      <c r="AD71">
        <f t="shared" si="28"/>
        <v>0.5</v>
      </c>
      <c r="AE71">
        <f t="shared" si="47"/>
        <v>0.8</v>
      </c>
      <c r="AF71">
        <v>31.1</v>
      </c>
      <c r="AG71">
        <f t="shared" si="57"/>
        <v>0.7999999999999972</v>
      </c>
      <c r="AH71">
        <f t="shared" si="58"/>
        <v>0.3</v>
      </c>
      <c r="AI71">
        <v>34.8</v>
      </c>
      <c r="AJ71">
        <f t="shared" si="8"/>
        <v>1.5</v>
      </c>
      <c r="AK71">
        <f t="shared" si="14"/>
        <v>0.5200000000000002</v>
      </c>
      <c r="AL71">
        <v>20.1</v>
      </c>
      <c r="AM71">
        <v>0.29999999999999716</v>
      </c>
      <c r="AN71">
        <v>-0.04000000000000057</v>
      </c>
      <c r="AR71" s="73">
        <v>41399</v>
      </c>
      <c r="AS71">
        <f t="shared" si="45"/>
        <v>-0.10000000000000142</v>
      </c>
      <c r="AT71">
        <f t="shared" si="29"/>
        <v>0</v>
      </c>
      <c r="AU71">
        <f t="shared" si="30"/>
        <v>-0.4000000000000057</v>
      </c>
      <c r="AV71">
        <f t="shared" si="31"/>
        <v>0</v>
      </c>
      <c r="AW71">
        <f t="shared" si="32"/>
        <v>0</v>
      </c>
      <c r="AX71">
        <f t="shared" si="33"/>
        <v>0</v>
      </c>
      <c r="AY71">
        <f t="shared" si="34"/>
        <v>-0.5</v>
      </c>
      <c r="AZ71">
        <f t="shared" si="35"/>
        <v>-0.10000000000000142</v>
      </c>
      <c r="BA71">
        <f t="shared" si="36"/>
        <v>-1.5</v>
      </c>
      <c r="BB71">
        <f t="shared" si="46"/>
        <v>-0.5</v>
      </c>
      <c r="BC71">
        <f t="shared" si="37"/>
        <v>-0.7999999999999972</v>
      </c>
      <c r="BD71">
        <f t="shared" si="38"/>
        <v>-1.5</v>
      </c>
      <c r="BE71">
        <f t="shared" si="63"/>
        <v>-0.29999999999999716</v>
      </c>
      <c r="BF71" s="73">
        <v>41399</v>
      </c>
      <c r="BG71">
        <f t="shared" si="72"/>
        <v>-12.899999999999999</v>
      </c>
      <c r="BH71">
        <f t="shared" si="72"/>
        <v>-9.899999999999999</v>
      </c>
      <c r="BI71">
        <f t="shared" si="72"/>
        <v>-5.000000000000007</v>
      </c>
      <c r="BJ71">
        <f t="shared" si="72"/>
        <v>-6.400000000000002</v>
      </c>
      <c r="BK71">
        <f t="shared" si="72"/>
        <v>-4.499999999999998</v>
      </c>
      <c r="BL71">
        <f t="shared" si="72"/>
        <v>-0.3999999999999986</v>
      </c>
      <c r="BM71">
        <f t="shared" si="72"/>
        <v>-13.099999999999998</v>
      </c>
      <c r="BN71">
        <f t="shared" si="72"/>
        <v>-2.0000000000000036</v>
      </c>
      <c r="BO71">
        <f t="shared" si="71"/>
        <v>-5.600000000000001</v>
      </c>
      <c r="BP71">
        <f t="shared" si="71"/>
        <v>-10.599999999999993</v>
      </c>
      <c r="BQ71">
        <f t="shared" si="71"/>
        <v>-5.5</v>
      </c>
      <c r="BR71">
        <f t="shared" si="26"/>
        <v>-8.500000000000005</v>
      </c>
      <c r="BS71">
        <f t="shared" si="26"/>
        <v>-5.099999999999998</v>
      </c>
      <c r="BT71">
        <f aca="true" t="shared" si="74" ref="BT71:BT121">AVERAGE(BG71:BR71)</f>
        <v>-7.033333333333332</v>
      </c>
    </row>
    <row r="72" spans="1:72" ht="15">
      <c r="A72" s="73">
        <v>41400</v>
      </c>
      <c r="B72">
        <v>25.3</v>
      </c>
      <c r="C72">
        <f t="shared" si="55"/>
        <v>0.1999999999999993</v>
      </c>
      <c r="D72">
        <f t="shared" si="56"/>
        <v>0.36000000000000015</v>
      </c>
      <c r="E72">
        <v>14.5</v>
      </c>
      <c r="F72">
        <f t="shared" si="59"/>
        <v>-0.5</v>
      </c>
      <c r="G72">
        <f t="shared" si="61"/>
        <v>0.3200000000000003</v>
      </c>
      <c r="H72">
        <v>34.6</v>
      </c>
      <c r="I72">
        <f t="shared" si="60"/>
        <v>0.6999999999999957</v>
      </c>
      <c r="J72">
        <f t="shared" si="62"/>
        <v>-0.06000000000000085</v>
      </c>
      <c r="K72">
        <v>28.7</v>
      </c>
      <c r="L72">
        <f t="shared" si="65"/>
        <v>0</v>
      </c>
      <c r="M72">
        <f t="shared" si="68"/>
        <v>-0.060000000000000143</v>
      </c>
      <c r="N72">
        <v>16.8</v>
      </c>
      <c r="O72">
        <f t="shared" si="43"/>
        <v>0.3000000000000007</v>
      </c>
      <c r="P72">
        <f t="shared" si="53"/>
        <v>-0.08000000000000043</v>
      </c>
      <c r="Q72" s="27">
        <v>51.6</v>
      </c>
      <c r="R72">
        <f t="shared" si="44"/>
        <v>0</v>
      </c>
      <c r="S72">
        <f t="shared" si="54"/>
        <v>-0.17999999999999972</v>
      </c>
      <c r="T72">
        <v>0.3</v>
      </c>
      <c r="U72" s="14">
        <f t="shared" si="15"/>
        <v>0.7</v>
      </c>
      <c r="V72">
        <f t="shared" si="27"/>
        <v>0.6599999999999999</v>
      </c>
      <c r="W72">
        <v>22</v>
      </c>
      <c r="X72">
        <f t="shared" si="69"/>
        <v>0.3999999999999986</v>
      </c>
      <c r="Y72">
        <f t="shared" si="73"/>
        <v>0.060000000000000143</v>
      </c>
      <c r="Z72">
        <v>34</v>
      </c>
      <c r="AA72">
        <f t="shared" si="64"/>
        <v>0.7999999999999972</v>
      </c>
      <c r="AB72">
        <f t="shared" si="67"/>
        <v>0.6799999999999997</v>
      </c>
      <c r="AC72" s="66">
        <v>10.5</v>
      </c>
      <c r="AD72">
        <f t="shared" si="28"/>
        <v>0.5999999999999996</v>
      </c>
      <c r="AE72">
        <f t="shared" si="47"/>
        <v>0.7</v>
      </c>
      <c r="AF72">
        <v>30</v>
      </c>
      <c r="AG72">
        <f t="shared" si="57"/>
        <v>1.1000000000000014</v>
      </c>
      <c r="AH72">
        <f t="shared" si="58"/>
        <v>0.5400000000000006</v>
      </c>
      <c r="AI72">
        <v>34</v>
      </c>
      <c r="AJ72">
        <f aca="true" t="shared" si="75" ref="AJ72:AJ124">+AI71-AI72</f>
        <v>0.7999999999999972</v>
      </c>
      <c r="AK72">
        <f t="shared" si="14"/>
        <v>0.6799999999999997</v>
      </c>
      <c r="AL72">
        <v>19.3</v>
      </c>
      <c r="AM72">
        <v>0.8000000000000007</v>
      </c>
      <c r="AN72">
        <v>0.019999999999999574</v>
      </c>
      <c r="AR72" s="73">
        <v>41400</v>
      </c>
      <c r="AS72">
        <f t="shared" si="45"/>
        <v>-0.1999999999999993</v>
      </c>
      <c r="AT72">
        <f t="shared" si="29"/>
        <v>0</v>
      </c>
      <c r="AU72">
        <f t="shared" si="30"/>
        <v>-0.6999999999999957</v>
      </c>
      <c r="AV72">
        <f t="shared" si="31"/>
        <v>0</v>
      </c>
      <c r="AW72">
        <f t="shared" si="32"/>
        <v>-0.3000000000000007</v>
      </c>
      <c r="AX72">
        <f t="shared" si="33"/>
        <v>0</v>
      </c>
      <c r="AY72">
        <f t="shared" si="34"/>
        <v>-0.7</v>
      </c>
      <c r="AZ72">
        <f t="shared" si="35"/>
        <v>-0.3999999999999986</v>
      </c>
      <c r="BA72">
        <f t="shared" si="36"/>
        <v>-0.7999999999999972</v>
      </c>
      <c r="BB72">
        <f t="shared" si="46"/>
        <v>-0.5999999999999996</v>
      </c>
      <c r="BC72">
        <f t="shared" si="37"/>
        <v>-1.1000000000000014</v>
      </c>
      <c r="BD72">
        <f t="shared" si="38"/>
        <v>-0.7999999999999972</v>
      </c>
      <c r="BE72">
        <f t="shared" si="63"/>
        <v>-0.8000000000000007</v>
      </c>
      <c r="BF72" s="73">
        <v>41400</v>
      </c>
      <c r="BG72">
        <f t="shared" si="72"/>
        <v>-13.099999999999998</v>
      </c>
      <c r="BH72">
        <f t="shared" si="72"/>
        <v>-9.899999999999999</v>
      </c>
      <c r="BI72">
        <f t="shared" si="72"/>
        <v>-5.700000000000003</v>
      </c>
      <c r="BJ72">
        <f t="shared" si="72"/>
        <v>-6.400000000000002</v>
      </c>
      <c r="BK72">
        <f t="shared" si="72"/>
        <v>-4.799999999999999</v>
      </c>
      <c r="BL72">
        <f t="shared" si="72"/>
        <v>-0.3999999999999986</v>
      </c>
      <c r="BM72">
        <f t="shared" si="72"/>
        <v>-13.799999999999997</v>
      </c>
      <c r="BN72">
        <f t="shared" si="72"/>
        <v>-2.400000000000002</v>
      </c>
      <c r="BO72">
        <f t="shared" si="71"/>
        <v>-6.399999999999999</v>
      </c>
      <c r="BP72">
        <f t="shared" si="71"/>
        <v>-11.199999999999992</v>
      </c>
      <c r="BQ72">
        <f t="shared" si="71"/>
        <v>-6.600000000000001</v>
      </c>
      <c r="BR72">
        <f t="shared" si="26"/>
        <v>-9.300000000000002</v>
      </c>
      <c r="BS72">
        <f t="shared" si="26"/>
        <v>-5.899999999999999</v>
      </c>
      <c r="BT72">
        <f t="shared" si="74"/>
        <v>-7.499999999999999</v>
      </c>
    </row>
    <row r="73" spans="1:72" ht="15">
      <c r="A73" s="73">
        <v>41401</v>
      </c>
      <c r="B73">
        <v>24.5</v>
      </c>
      <c r="C73">
        <f t="shared" si="55"/>
        <v>0.8000000000000007</v>
      </c>
      <c r="D73">
        <f t="shared" si="56"/>
        <v>0.3799999999999997</v>
      </c>
      <c r="E73">
        <v>14.8</v>
      </c>
      <c r="F73">
        <f t="shared" si="59"/>
        <v>-0.3000000000000007</v>
      </c>
      <c r="G73">
        <f t="shared" si="61"/>
        <v>0.07999999999999971</v>
      </c>
      <c r="H73">
        <v>33.3</v>
      </c>
      <c r="I73">
        <f t="shared" si="60"/>
        <v>1.3000000000000043</v>
      </c>
      <c r="J73">
        <f t="shared" si="62"/>
        <v>0.4</v>
      </c>
      <c r="K73">
        <v>28</v>
      </c>
      <c r="L73">
        <f t="shared" si="65"/>
        <v>0.6999999999999993</v>
      </c>
      <c r="M73">
        <f t="shared" si="68"/>
        <v>0</v>
      </c>
      <c r="N73">
        <v>17.3</v>
      </c>
      <c r="O73">
        <f t="shared" si="43"/>
        <v>-0.5</v>
      </c>
      <c r="P73">
        <f t="shared" si="53"/>
        <v>-0.1</v>
      </c>
      <c r="Q73">
        <v>51</v>
      </c>
      <c r="R73">
        <f>+Q72-Q73</f>
        <v>0.6000000000000014</v>
      </c>
      <c r="S73">
        <f t="shared" si="54"/>
        <v>-0.05999999999999943</v>
      </c>
      <c r="T73">
        <v>0.2</v>
      </c>
      <c r="U73" s="14">
        <f t="shared" si="15"/>
        <v>0.09999999999999998</v>
      </c>
      <c r="V73">
        <f t="shared" si="27"/>
        <v>0.56</v>
      </c>
      <c r="W73">
        <v>21.4</v>
      </c>
      <c r="X73">
        <f t="shared" si="69"/>
        <v>0.6000000000000014</v>
      </c>
      <c r="Y73">
        <f t="shared" si="73"/>
        <v>0.22000000000000028</v>
      </c>
      <c r="Z73">
        <v>33.2</v>
      </c>
      <c r="AA73">
        <f t="shared" si="64"/>
        <v>0.7999999999999972</v>
      </c>
      <c r="AB73">
        <f t="shared" si="67"/>
        <v>0.8399999999999992</v>
      </c>
      <c r="AC73" s="66">
        <v>10.1</v>
      </c>
      <c r="AD73">
        <f t="shared" si="28"/>
        <v>0.40000000000000036</v>
      </c>
      <c r="AE73">
        <f t="shared" si="47"/>
        <v>0.5800000000000001</v>
      </c>
      <c r="AF73">
        <v>29</v>
      </c>
      <c r="AG73">
        <f t="shared" si="57"/>
        <v>1</v>
      </c>
      <c r="AH73">
        <f t="shared" si="58"/>
        <v>0.7400000000000005</v>
      </c>
      <c r="AI73">
        <v>33.2</v>
      </c>
      <c r="AJ73">
        <f t="shared" si="75"/>
        <v>0.7999999999999972</v>
      </c>
      <c r="AK73">
        <f t="shared" si="14"/>
        <v>0.8399999999999992</v>
      </c>
      <c r="AL73">
        <v>18.2</v>
      </c>
      <c r="AM73">
        <v>1.1000000000000014</v>
      </c>
      <c r="AN73">
        <v>0.2600000000000001</v>
      </c>
      <c r="AR73" s="73">
        <v>41401</v>
      </c>
      <c r="AS73">
        <f t="shared" si="45"/>
        <v>-0.8000000000000007</v>
      </c>
      <c r="AT73">
        <f t="shared" si="29"/>
        <v>0</v>
      </c>
      <c r="AU73">
        <f t="shared" si="30"/>
        <v>-1.3000000000000043</v>
      </c>
      <c r="AV73">
        <f t="shared" si="31"/>
        <v>-0.6999999999999993</v>
      </c>
      <c r="AW73">
        <f t="shared" si="32"/>
        <v>0</v>
      </c>
      <c r="AX73">
        <f t="shared" si="33"/>
        <v>-0.6000000000000014</v>
      </c>
      <c r="AY73">
        <f t="shared" si="34"/>
        <v>-0.09999999999999998</v>
      </c>
      <c r="AZ73">
        <f t="shared" si="35"/>
        <v>-0.6000000000000014</v>
      </c>
      <c r="BA73">
        <f t="shared" si="36"/>
        <v>-0.7999999999999972</v>
      </c>
      <c r="BB73">
        <f t="shared" si="46"/>
        <v>-0.40000000000000036</v>
      </c>
      <c r="BC73">
        <f t="shared" si="37"/>
        <v>-1</v>
      </c>
      <c r="BD73">
        <f t="shared" si="38"/>
        <v>-0.7999999999999972</v>
      </c>
      <c r="BE73">
        <f t="shared" si="63"/>
        <v>-1.1000000000000014</v>
      </c>
      <c r="BF73" s="73">
        <v>41401</v>
      </c>
      <c r="BG73">
        <f t="shared" si="72"/>
        <v>-13.899999999999999</v>
      </c>
      <c r="BH73">
        <f t="shared" si="72"/>
        <v>-9.899999999999999</v>
      </c>
      <c r="BI73">
        <f t="shared" si="72"/>
        <v>-7.000000000000007</v>
      </c>
      <c r="BJ73">
        <f t="shared" si="72"/>
        <v>-7.100000000000001</v>
      </c>
      <c r="BK73">
        <f t="shared" si="72"/>
        <v>-4.799999999999999</v>
      </c>
      <c r="BL73">
        <f t="shared" si="72"/>
        <v>-1</v>
      </c>
      <c r="BM73">
        <f t="shared" si="72"/>
        <v>-13.899999999999997</v>
      </c>
      <c r="BN73">
        <f t="shared" si="72"/>
        <v>-3.0000000000000036</v>
      </c>
      <c r="BO73">
        <f t="shared" si="71"/>
        <v>-7.199999999999996</v>
      </c>
      <c r="BP73">
        <f t="shared" si="71"/>
        <v>-11.599999999999993</v>
      </c>
      <c r="BQ73">
        <f t="shared" si="71"/>
        <v>-7.600000000000001</v>
      </c>
      <c r="BR73">
        <f t="shared" si="26"/>
        <v>-10.1</v>
      </c>
      <c r="BS73">
        <f t="shared" si="26"/>
        <v>-7</v>
      </c>
      <c r="BT73">
        <f t="shared" si="74"/>
        <v>-8.091666666666667</v>
      </c>
    </row>
    <row r="74" spans="1:72" ht="15">
      <c r="A74" s="73">
        <v>41402</v>
      </c>
      <c r="B74">
        <v>23.8</v>
      </c>
      <c r="C74">
        <f t="shared" si="55"/>
        <v>0.6999999999999993</v>
      </c>
      <c r="D74">
        <f t="shared" si="56"/>
        <v>0.3799999999999997</v>
      </c>
      <c r="E74">
        <v>14.9</v>
      </c>
      <c r="F74">
        <f t="shared" si="59"/>
        <v>-0.09999999999999964</v>
      </c>
      <c r="G74">
        <f t="shared" si="61"/>
        <v>-0.060000000000000143</v>
      </c>
      <c r="H74">
        <v>32.4</v>
      </c>
      <c r="I74">
        <f t="shared" si="60"/>
        <v>0.8999999999999986</v>
      </c>
      <c r="J74">
        <f t="shared" si="62"/>
        <v>0.6600000000000008</v>
      </c>
      <c r="K74">
        <v>26.5</v>
      </c>
      <c r="L74">
        <f t="shared" si="65"/>
        <v>1.5</v>
      </c>
      <c r="M74">
        <f t="shared" si="68"/>
        <v>0.3799999999999997</v>
      </c>
      <c r="N74">
        <v>17.5</v>
      </c>
      <c r="O74">
        <f t="shared" si="43"/>
        <v>-0.1999999999999993</v>
      </c>
      <c r="P74">
        <f t="shared" si="53"/>
        <v>-0.07999999999999971</v>
      </c>
      <c r="Q74">
        <v>49.8</v>
      </c>
      <c r="R74">
        <f aca="true" t="shared" si="76" ref="R74:R124">+Q73-Q74</f>
        <v>1.2000000000000028</v>
      </c>
      <c r="S74">
        <f t="shared" si="54"/>
        <v>0.2</v>
      </c>
      <c r="T74">
        <v>0.1</v>
      </c>
      <c r="U74" s="14">
        <f t="shared" si="15"/>
        <v>0.1</v>
      </c>
      <c r="V74">
        <f t="shared" si="27"/>
        <v>0.4800000000000001</v>
      </c>
      <c r="W74">
        <v>21.1</v>
      </c>
      <c r="X74">
        <f t="shared" si="69"/>
        <v>0.29999999999999716</v>
      </c>
      <c r="Y74">
        <f t="shared" si="73"/>
        <v>0.2799999999999997</v>
      </c>
      <c r="Z74">
        <v>32.4</v>
      </c>
      <c r="AA74">
        <f t="shared" si="64"/>
        <v>0.8000000000000043</v>
      </c>
      <c r="AB74">
        <f t="shared" si="67"/>
        <v>0.9400000000000006</v>
      </c>
      <c r="AC74" s="66">
        <v>9.7</v>
      </c>
      <c r="AD74">
        <f t="shared" si="28"/>
        <v>0.40000000000000036</v>
      </c>
      <c r="AE74">
        <f t="shared" si="47"/>
        <v>0.5</v>
      </c>
      <c r="AF74">
        <v>29.1</v>
      </c>
      <c r="AG74">
        <f t="shared" si="57"/>
        <v>-0.10000000000000142</v>
      </c>
      <c r="AH74">
        <f t="shared" si="58"/>
        <v>0.6599999999999995</v>
      </c>
      <c r="AI74">
        <v>32.4</v>
      </c>
      <c r="AJ74">
        <f t="shared" si="75"/>
        <v>0.8000000000000043</v>
      </c>
      <c r="AK74">
        <f t="shared" si="14"/>
        <v>0.9400000000000006</v>
      </c>
      <c r="AL74">
        <v>17.2</v>
      </c>
      <c r="AM74">
        <v>1</v>
      </c>
      <c r="AN74">
        <v>0.5</v>
      </c>
      <c r="AR74" s="73">
        <v>41402</v>
      </c>
      <c r="AS74">
        <f t="shared" si="45"/>
        <v>-0.6999999999999993</v>
      </c>
      <c r="AT74">
        <f t="shared" si="29"/>
        <v>0</v>
      </c>
      <c r="AU74">
        <f t="shared" si="30"/>
        <v>-0.8999999999999986</v>
      </c>
      <c r="AV74">
        <f t="shared" si="31"/>
        <v>-1.5</v>
      </c>
      <c r="AW74">
        <f t="shared" si="32"/>
        <v>0</v>
      </c>
      <c r="AX74">
        <f t="shared" si="33"/>
        <v>-1.2000000000000028</v>
      </c>
      <c r="AY74">
        <f t="shared" si="34"/>
        <v>-0.1</v>
      </c>
      <c r="AZ74">
        <f t="shared" si="35"/>
        <v>-0.29999999999999716</v>
      </c>
      <c r="BA74">
        <f t="shared" si="36"/>
        <v>-0.8000000000000043</v>
      </c>
      <c r="BB74">
        <f t="shared" si="46"/>
        <v>-0.40000000000000036</v>
      </c>
      <c r="BC74">
        <f t="shared" si="37"/>
        <v>0</v>
      </c>
      <c r="BD74">
        <f t="shared" si="38"/>
        <v>-0.8000000000000043</v>
      </c>
      <c r="BE74">
        <f t="shared" si="63"/>
        <v>-1</v>
      </c>
      <c r="BF74" s="73">
        <v>41402</v>
      </c>
      <c r="BG74">
        <f t="shared" si="72"/>
        <v>-14.599999999999998</v>
      </c>
      <c r="BH74">
        <f t="shared" si="72"/>
        <v>-9.899999999999999</v>
      </c>
      <c r="BI74">
        <f t="shared" si="72"/>
        <v>-7.900000000000006</v>
      </c>
      <c r="BJ74">
        <f t="shared" si="72"/>
        <v>-8.600000000000001</v>
      </c>
      <c r="BK74">
        <f t="shared" si="72"/>
        <v>-4.799999999999999</v>
      </c>
      <c r="BL74">
        <f t="shared" si="72"/>
        <v>-2.200000000000003</v>
      </c>
      <c r="BM74">
        <f t="shared" si="72"/>
        <v>-13.999999999999996</v>
      </c>
      <c r="BN74">
        <f t="shared" si="72"/>
        <v>-3.3000000000000007</v>
      </c>
      <c r="BO74">
        <f t="shared" si="71"/>
        <v>-8</v>
      </c>
      <c r="BP74">
        <f t="shared" si="71"/>
        <v>-11.999999999999993</v>
      </c>
      <c r="BQ74">
        <f t="shared" si="71"/>
        <v>-7.600000000000001</v>
      </c>
      <c r="BR74">
        <f t="shared" si="26"/>
        <v>-10.900000000000004</v>
      </c>
      <c r="BS74">
        <f t="shared" si="26"/>
        <v>-8</v>
      </c>
      <c r="BT74">
        <f t="shared" si="74"/>
        <v>-8.649999999999999</v>
      </c>
    </row>
    <row r="75" spans="1:72" ht="15">
      <c r="A75" s="73">
        <v>41403</v>
      </c>
      <c r="B75">
        <v>24.1</v>
      </c>
      <c r="C75">
        <f t="shared" si="55"/>
        <v>-0.3000000000000007</v>
      </c>
      <c r="D75">
        <f t="shared" si="56"/>
        <v>0.3</v>
      </c>
      <c r="E75">
        <v>14.4</v>
      </c>
      <c r="F75">
        <f t="shared" si="59"/>
        <v>0.5</v>
      </c>
      <c r="G75">
        <f t="shared" si="61"/>
        <v>-0.11999999999999993</v>
      </c>
      <c r="H75">
        <v>32.5</v>
      </c>
      <c r="I75">
        <f t="shared" si="60"/>
        <v>-0.10000000000000142</v>
      </c>
      <c r="J75">
        <f t="shared" si="62"/>
        <v>0.6400000000000006</v>
      </c>
      <c r="K75">
        <v>26</v>
      </c>
      <c r="L75">
        <f t="shared" si="65"/>
        <v>0.5</v>
      </c>
      <c r="M75">
        <f t="shared" si="68"/>
        <v>0.46000000000000013</v>
      </c>
      <c r="N75">
        <v>17.4</v>
      </c>
      <c r="O75">
        <f t="shared" si="43"/>
        <v>0.10000000000000142</v>
      </c>
      <c r="P75">
        <f t="shared" si="53"/>
        <v>-0.05999999999999943</v>
      </c>
      <c r="Q75">
        <v>48.3</v>
      </c>
      <c r="R75">
        <f t="shared" si="76"/>
        <v>1.5</v>
      </c>
      <c r="S75">
        <f t="shared" si="54"/>
        <v>0.6200000000000003</v>
      </c>
      <c r="T75" s="9">
        <v>0</v>
      </c>
      <c r="U75" s="36">
        <f t="shared" si="15"/>
        <v>0.1</v>
      </c>
      <c r="V75" s="9">
        <f t="shared" si="27"/>
        <v>0.3</v>
      </c>
      <c r="W75">
        <v>20.9</v>
      </c>
      <c r="X75">
        <f t="shared" si="69"/>
        <v>0.20000000000000284</v>
      </c>
      <c r="Y75">
        <f t="shared" si="73"/>
        <v>0.3200000000000003</v>
      </c>
      <c r="Z75">
        <v>32.5</v>
      </c>
      <c r="AA75">
        <f t="shared" si="64"/>
        <v>-0.10000000000000142</v>
      </c>
      <c r="AB75">
        <f t="shared" si="67"/>
        <v>0.7599999999999995</v>
      </c>
      <c r="AC75" s="66">
        <v>9.3</v>
      </c>
      <c r="AD75">
        <f t="shared" si="28"/>
        <v>0.3999999999999986</v>
      </c>
      <c r="AE75">
        <f t="shared" si="47"/>
        <v>0.4599999999999998</v>
      </c>
      <c r="AF75">
        <v>30.2</v>
      </c>
      <c r="AG75">
        <f t="shared" si="57"/>
        <v>-1.0999999999999979</v>
      </c>
      <c r="AH75">
        <f t="shared" si="58"/>
        <v>0.33999999999999986</v>
      </c>
      <c r="AI75">
        <v>32.5</v>
      </c>
      <c r="AJ75">
        <f t="shared" si="75"/>
        <v>-0.10000000000000142</v>
      </c>
      <c r="AK75">
        <f t="shared" si="14"/>
        <v>0.7599999999999995</v>
      </c>
      <c r="AL75">
        <v>15.9</v>
      </c>
      <c r="AM75">
        <v>1.299999999999999</v>
      </c>
      <c r="AN75">
        <v>0.8999999999999997</v>
      </c>
      <c r="AR75" s="73">
        <v>41403</v>
      </c>
      <c r="AS75">
        <f t="shared" si="45"/>
        <v>0</v>
      </c>
      <c r="AT75">
        <f t="shared" si="29"/>
        <v>-0.5</v>
      </c>
      <c r="AU75">
        <f t="shared" si="30"/>
        <v>0</v>
      </c>
      <c r="AV75">
        <f t="shared" si="31"/>
        <v>-0.5</v>
      </c>
      <c r="AW75">
        <f t="shared" si="32"/>
        <v>-0.10000000000000142</v>
      </c>
      <c r="AX75">
        <f t="shared" si="33"/>
        <v>-1.5</v>
      </c>
      <c r="AY75">
        <f t="shared" si="34"/>
        <v>-0.1</v>
      </c>
      <c r="AZ75">
        <f t="shared" si="35"/>
        <v>-0.20000000000000284</v>
      </c>
      <c r="BA75">
        <f t="shared" si="36"/>
        <v>0</v>
      </c>
      <c r="BB75">
        <f t="shared" si="46"/>
        <v>-0.3999999999999986</v>
      </c>
      <c r="BC75">
        <f t="shared" si="37"/>
        <v>0</v>
      </c>
      <c r="BD75">
        <f t="shared" si="38"/>
        <v>0</v>
      </c>
      <c r="BE75">
        <f t="shared" si="63"/>
        <v>-1.299999999999999</v>
      </c>
      <c r="BF75" s="73">
        <v>41403</v>
      </c>
      <c r="BG75">
        <f t="shared" si="72"/>
        <v>-14.599999999999998</v>
      </c>
      <c r="BH75">
        <f t="shared" si="72"/>
        <v>-10.399999999999999</v>
      </c>
      <c r="BI75">
        <f t="shared" si="72"/>
        <v>-7.900000000000006</v>
      </c>
      <c r="BJ75">
        <f t="shared" si="72"/>
        <v>-9.100000000000001</v>
      </c>
      <c r="BK75">
        <f t="shared" si="72"/>
        <v>-4.9</v>
      </c>
      <c r="BL75">
        <f t="shared" si="72"/>
        <v>-3.700000000000003</v>
      </c>
      <c r="BM75">
        <f t="shared" si="72"/>
        <v>-14.099999999999996</v>
      </c>
      <c r="BN75">
        <f t="shared" si="72"/>
        <v>-3.5000000000000036</v>
      </c>
      <c r="BO75">
        <f t="shared" si="71"/>
        <v>-8</v>
      </c>
      <c r="BP75">
        <f t="shared" si="71"/>
        <v>-12.399999999999991</v>
      </c>
      <c r="BQ75">
        <f t="shared" si="71"/>
        <v>-7.600000000000001</v>
      </c>
      <c r="BR75">
        <f t="shared" si="26"/>
        <v>-10.900000000000004</v>
      </c>
      <c r="BS75">
        <f t="shared" si="26"/>
        <v>-9.299999999999999</v>
      </c>
      <c r="BT75">
        <f t="shared" si="74"/>
        <v>-8.924999999999999</v>
      </c>
    </row>
    <row r="76" spans="1:72" ht="15">
      <c r="A76" s="73">
        <v>41404</v>
      </c>
      <c r="B76">
        <v>23.8</v>
      </c>
      <c r="C76">
        <f t="shared" si="55"/>
        <v>0.3000000000000007</v>
      </c>
      <c r="D76">
        <f t="shared" si="56"/>
        <v>0.33999999999999986</v>
      </c>
      <c r="E76">
        <v>13.6</v>
      </c>
      <c r="F76">
        <f t="shared" si="59"/>
        <v>0.8000000000000007</v>
      </c>
      <c r="G76">
        <f t="shared" si="61"/>
        <v>0.08000000000000007</v>
      </c>
      <c r="H76">
        <v>33.2</v>
      </c>
      <c r="I76">
        <f t="shared" si="60"/>
        <v>-0.7000000000000028</v>
      </c>
      <c r="J76">
        <f t="shared" si="62"/>
        <v>0.4199999999999989</v>
      </c>
      <c r="K76">
        <v>24.8</v>
      </c>
      <c r="L76">
        <f t="shared" si="65"/>
        <v>1.1999999999999993</v>
      </c>
      <c r="M76">
        <f t="shared" si="68"/>
        <v>0.7799999999999997</v>
      </c>
      <c r="N76">
        <v>17</v>
      </c>
      <c r="O76">
        <f t="shared" si="43"/>
        <v>0.3999999999999986</v>
      </c>
      <c r="P76">
        <f t="shared" si="53"/>
        <v>0.020000000000000285</v>
      </c>
      <c r="Q76">
        <v>47.4</v>
      </c>
      <c r="R76">
        <f t="shared" si="76"/>
        <v>0.8999999999999986</v>
      </c>
      <c r="S76">
        <f t="shared" si="54"/>
        <v>0.8400000000000005</v>
      </c>
      <c r="W76">
        <v>20.3</v>
      </c>
      <c r="X76">
        <f t="shared" si="69"/>
        <v>0.5999999999999979</v>
      </c>
      <c r="Y76">
        <f t="shared" si="73"/>
        <v>0.4199999999999996</v>
      </c>
      <c r="Z76">
        <v>32.9</v>
      </c>
      <c r="AA76">
        <f t="shared" si="64"/>
        <v>-0.3999999999999986</v>
      </c>
      <c r="AB76">
        <f t="shared" si="67"/>
        <v>0.3799999999999997</v>
      </c>
      <c r="AC76" s="66">
        <v>9.6</v>
      </c>
      <c r="AD76">
        <f t="shared" si="28"/>
        <v>-0.29999999999999893</v>
      </c>
      <c r="AE76">
        <f t="shared" si="47"/>
        <v>0.3</v>
      </c>
      <c r="AF76">
        <v>31</v>
      </c>
      <c r="AG76">
        <f t="shared" si="57"/>
        <v>-0.8000000000000007</v>
      </c>
      <c r="AH76">
        <f t="shared" si="58"/>
        <v>0.020000000000000285</v>
      </c>
      <c r="AI76">
        <v>32.9</v>
      </c>
      <c r="AJ76">
        <f t="shared" si="75"/>
        <v>-0.3999999999999986</v>
      </c>
      <c r="AK76">
        <f aca="true" t="shared" si="77" ref="AK76:AK124">+AVERAGE(AJ72:AJ76)</f>
        <v>0.3799999999999997</v>
      </c>
      <c r="AL76">
        <v>15</v>
      </c>
      <c r="AM76">
        <v>0.9000000000000004</v>
      </c>
      <c r="AN76">
        <v>1.0200000000000002</v>
      </c>
      <c r="AR76" s="73">
        <v>41404</v>
      </c>
      <c r="AS76">
        <f t="shared" si="45"/>
        <v>-0.3000000000000007</v>
      </c>
      <c r="AT76">
        <f t="shared" si="29"/>
        <v>-0.8000000000000007</v>
      </c>
      <c r="AU76">
        <f t="shared" si="30"/>
        <v>0</v>
      </c>
      <c r="AV76">
        <f t="shared" si="31"/>
        <v>-1.1999999999999993</v>
      </c>
      <c r="AW76">
        <f t="shared" si="32"/>
        <v>-0.3999999999999986</v>
      </c>
      <c r="AX76">
        <f t="shared" si="33"/>
        <v>-0.8999999999999986</v>
      </c>
      <c r="AY76">
        <f t="shared" si="34"/>
        <v>0</v>
      </c>
      <c r="AZ76">
        <f t="shared" si="35"/>
        <v>-0.5999999999999979</v>
      </c>
      <c r="BA76">
        <f t="shared" si="36"/>
        <v>0</v>
      </c>
      <c r="BB76">
        <f t="shared" si="46"/>
        <v>0</v>
      </c>
      <c r="BC76">
        <f t="shared" si="37"/>
        <v>0</v>
      </c>
      <c r="BD76">
        <f t="shared" si="38"/>
        <v>0</v>
      </c>
      <c r="BE76">
        <f t="shared" si="63"/>
        <v>-0.9000000000000004</v>
      </c>
      <c r="BF76" s="73">
        <v>41404</v>
      </c>
      <c r="BG76">
        <f t="shared" si="72"/>
        <v>-14.899999999999999</v>
      </c>
      <c r="BH76">
        <f t="shared" si="72"/>
        <v>-11.2</v>
      </c>
      <c r="BI76">
        <f t="shared" si="72"/>
        <v>-7.900000000000006</v>
      </c>
      <c r="BJ76">
        <f t="shared" si="72"/>
        <v>-10.3</v>
      </c>
      <c r="BK76">
        <f t="shared" si="72"/>
        <v>-5.299999999999999</v>
      </c>
      <c r="BL76">
        <f t="shared" si="72"/>
        <v>-4.600000000000001</v>
      </c>
      <c r="BM76">
        <f t="shared" si="72"/>
        <v>-14.099999999999996</v>
      </c>
      <c r="BN76">
        <f t="shared" si="72"/>
        <v>-4.100000000000001</v>
      </c>
      <c r="BO76">
        <f t="shared" si="71"/>
        <v>-8</v>
      </c>
      <c r="BP76">
        <f t="shared" si="71"/>
        <v>-12.399999999999991</v>
      </c>
      <c r="BQ76">
        <f t="shared" si="71"/>
        <v>-7.600000000000001</v>
      </c>
      <c r="BR76">
        <f t="shared" si="26"/>
        <v>-10.900000000000004</v>
      </c>
      <c r="BS76">
        <f t="shared" si="26"/>
        <v>-10.2</v>
      </c>
      <c r="BT76">
        <f t="shared" si="74"/>
        <v>-9.275</v>
      </c>
    </row>
    <row r="77" spans="1:72" ht="15">
      <c r="A77" s="73">
        <v>41405</v>
      </c>
      <c r="B77">
        <v>23.8</v>
      </c>
      <c r="C77">
        <f t="shared" si="55"/>
        <v>0</v>
      </c>
      <c r="D77">
        <f t="shared" si="56"/>
        <v>0.3</v>
      </c>
      <c r="E77">
        <v>12.3</v>
      </c>
      <c r="F77">
        <f t="shared" si="59"/>
        <v>1.299999999999999</v>
      </c>
      <c r="G77">
        <f t="shared" si="61"/>
        <v>0.43999999999999984</v>
      </c>
      <c r="H77">
        <v>33.5</v>
      </c>
      <c r="I77">
        <f t="shared" si="60"/>
        <v>-0.29999999999999716</v>
      </c>
      <c r="J77">
        <f t="shared" si="62"/>
        <v>0.22000000000000028</v>
      </c>
      <c r="K77">
        <v>23.8</v>
      </c>
      <c r="L77">
        <f t="shared" si="65"/>
        <v>1</v>
      </c>
      <c r="M77">
        <f t="shared" si="68"/>
        <v>0.9799999999999998</v>
      </c>
      <c r="N77">
        <v>17.4</v>
      </c>
      <c r="O77">
        <f t="shared" si="43"/>
        <v>-0.3999999999999986</v>
      </c>
      <c r="P77">
        <f t="shared" si="53"/>
        <v>-0.11999999999999958</v>
      </c>
      <c r="Q77">
        <v>47.3</v>
      </c>
      <c r="R77">
        <f t="shared" si="76"/>
        <v>0.10000000000000142</v>
      </c>
      <c r="S77">
        <f>AVERAGE(R73:R77)</f>
        <v>0.8600000000000009</v>
      </c>
      <c r="W77">
        <v>19.3</v>
      </c>
      <c r="X77">
        <f t="shared" si="69"/>
        <v>1</v>
      </c>
      <c r="Y77">
        <f t="shared" si="73"/>
        <v>0.5399999999999998</v>
      </c>
      <c r="Z77">
        <v>33.3</v>
      </c>
      <c r="AA77">
        <f t="shared" si="64"/>
        <v>-0.3999999999999986</v>
      </c>
      <c r="AB77">
        <f t="shared" si="67"/>
        <v>0.14000000000000057</v>
      </c>
      <c r="AC77" s="66">
        <v>10.1</v>
      </c>
      <c r="AD77">
        <f t="shared" si="28"/>
        <v>-0.5</v>
      </c>
      <c r="AE77">
        <f t="shared" si="47"/>
        <v>0.08000000000000007</v>
      </c>
      <c r="AF77">
        <v>31.2</v>
      </c>
      <c r="AG77">
        <f t="shared" si="57"/>
        <v>-0.1999999999999993</v>
      </c>
      <c r="AH77">
        <f t="shared" si="58"/>
        <v>-0.23999999999999985</v>
      </c>
      <c r="AI77">
        <v>33.3</v>
      </c>
      <c r="AJ77">
        <f t="shared" si="75"/>
        <v>-0.3999999999999986</v>
      </c>
      <c r="AK77">
        <f t="shared" si="77"/>
        <v>0.14000000000000057</v>
      </c>
      <c r="AL77">
        <v>14</v>
      </c>
      <c r="AM77">
        <v>1</v>
      </c>
      <c r="AN77">
        <v>1.06</v>
      </c>
      <c r="AR77" s="73">
        <v>41405</v>
      </c>
      <c r="AS77">
        <f t="shared" si="45"/>
        <v>0</v>
      </c>
      <c r="AT77">
        <f t="shared" si="29"/>
        <v>-1.299999999999999</v>
      </c>
      <c r="AU77">
        <f t="shared" si="30"/>
        <v>0</v>
      </c>
      <c r="AV77">
        <f t="shared" si="31"/>
        <v>-1</v>
      </c>
      <c r="AW77">
        <f t="shared" si="32"/>
        <v>0</v>
      </c>
      <c r="AX77">
        <f t="shared" si="33"/>
        <v>-0.10000000000000142</v>
      </c>
      <c r="AY77">
        <f t="shared" si="34"/>
        <v>0</v>
      </c>
      <c r="AZ77">
        <f t="shared" si="35"/>
        <v>-1</v>
      </c>
      <c r="BA77">
        <f t="shared" si="36"/>
        <v>0</v>
      </c>
      <c r="BB77">
        <f t="shared" si="46"/>
        <v>0</v>
      </c>
      <c r="BC77">
        <f t="shared" si="37"/>
        <v>0</v>
      </c>
      <c r="BD77">
        <f t="shared" si="38"/>
        <v>0</v>
      </c>
      <c r="BE77">
        <f t="shared" si="63"/>
        <v>-1</v>
      </c>
      <c r="BF77" s="73">
        <v>41405</v>
      </c>
      <c r="BG77">
        <f t="shared" si="72"/>
        <v>-14.899999999999999</v>
      </c>
      <c r="BH77">
        <f t="shared" si="72"/>
        <v>-12.499999999999998</v>
      </c>
      <c r="BI77">
        <f t="shared" si="72"/>
        <v>-7.900000000000006</v>
      </c>
      <c r="BJ77">
        <f t="shared" si="72"/>
        <v>-11.3</v>
      </c>
      <c r="BK77">
        <f t="shared" si="72"/>
        <v>-5.299999999999999</v>
      </c>
      <c r="BL77">
        <f t="shared" si="72"/>
        <v>-4.700000000000003</v>
      </c>
      <c r="BM77">
        <f t="shared" si="72"/>
        <v>-14.099999999999996</v>
      </c>
      <c r="BN77">
        <f t="shared" si="72"/>
        <v>-5.100000000000001</v>
      </c>
      <c r="BO77">
        <f t="shared" si="71"/>
        <v>-8</v>
      </c>
      <c r="BP77">
        <f t="shared" si="71"/>
        <v>-12.399999999999991</v>
      </c>
      <c r="BQ77">
        <f t="shared" si="71"/>
        <v>-7.600000000000001</v>
      </c>
      <c r="BR77">
        <f t="shared" si="26"/>
        <v>-10.900000000000004</v>
      </c>
      <c r="BS77">
        <f t="shared" si="26"/>
        <v>-11.2</v>
      </c>
      <c r="BT77">
        <f t="shared" si="74"/>
        <v>-9.558333333333335</v>
      </c>
    </row>
    <row r="78" spans="1:72" ht="15">
      <c r="A78" s="73">
        <v>41406</v>
      </c>
      <c r="B78">
        <v>22.9</v>
      </c>
      <c r="C78">
        <f t="shared" si="55"/>
        <v>0.9000000000000021</v>
      </c>
      <c r="D78">
        <f t="shared" si="56"/>
        <v>0.3200000000000003</v>
      </c>
      <c r="E78">
        <v>10.7</v>
      </c>
      <c r="F78">
        <f t="shared" si="59"/>
        <v>1.6000000000000014</v>
      </c>
      <c r="G78">
        <f t="shared" si="61"/>
        <v>0.8200000000000003</v>
      </c>
      <c r="H78">
        <v>33.6</v>
      </c>
      <c r="I78">
        <f t="shared" si="60"/>
        <v>-0.10000000000000142</v>
      </c>
      <c r="J78">
        <f t="shared" si="62"/>
        <v>-0.06000000000000085</v>
      </c>
      <c r="K78">
        <v>22</v>
      </c>
      <c r="L78">
        <f t="shared" si="65"/>
        <v>1.8000000000000007</v>
      </c>
      <c r="M78">
        <f t="shared" si="68"/>
        <v>1.2</v>
      </c>
      <c r="N78">
        <v>18.1</v>
      </c>
      <c r="O78">
        <f t="shared" si="43"/>
        <v>-0.7000000000000028</v>
      </c>
      <c r="P78">
        <f t="shared" si="53"/>
        <v>-0.16000000000000014</v>
      </c>
      <c r="Q78">
        <v>47.4</v>
      </c>
      <c r="R78">
        <f t="shared" si="76"/>
        <v>-0.10000000000000142</v>
      </c>
      <c r="S78">
        <f aca="true" t="shared" si="78" ref="S78:S124">AVERAGE(R74:R78)</f>
        <v>0.7200000000000003</v>
      </c>
      <c r="W78">
        <v>18.3</v>
      </c>
      <c r="X78">
        <f t="shared" si="69"/>
        <v>1</v>
      </c>
      <c r="Y78">
        <f t="shared" si="73"/>
        <v>0.6199999999999996</v>
      </c>
      <c r="Z78">
        <v>33.8</v>
      </c>
      <c r="AA78">
        <f t="shared" si="64"/>
        <v>-0.5</v>
      </c>
      <c r="AB78">
        <f t="shared" si="67"/>
        <v>-0.11999999999999886</v>
      </c>
      <c r="AC78" s="66">
        <v>10</v>
      </c>
      <c r="AD78">
        <f t="shared" si="28"/>
        <v>0.09999999999999964</v>
      </c>
      <c r="AE78">
        <f t="shared" si="47"/>
        <v>0.019999999999999928</v>
      </c>
      <c r="AF78">
        <v>31</v>
      </c>
      <c r="AG78">
        <f t="shared" si="57"/>
        <v>0.1999999999999993</v>
      </c>
      <c r="AH78">
        <f t="shared" si="58"/>
        <v>-0.4</v>
      </c>
      <c r="AI78">
        <v>33.8</v>
      </c>
      <c r="AJ78">
        <f t="shared" si="75"/>
        <v>-0.5</v>
      </c>
      <c r="AK78">
        <f t="shared" si="77"/>
        <v>-0.11999999999999886</v>
      </c>
      <c r="AL78">
        <v>13.2</v>
      </c>
      <c r="AM78">
        <v>0.8000000000000007</v>
      </c>
      <c r="AN78">
        <v>1</v>
      </c>
      <c r="AR78" s="73">
        <v>41406</v>
      </c>
      <c r="AS78">
        <f t="shared" si="45"/>
        <v>-0.9000000000000021</v>
      </c>
      <c r="AT78">
        <f t="shared" si="29"/>
        <v>-1.6000000000000014</v>
      </c>
      <c r="AU78">
        <f t="shared" si="30"/>
        <v>0</v>
      </c>
      <c r="AV78">
        <f t="shared" si="31"/>
        <v>-1.8000000000000007</v>
      </c>
      <c r="AW78">
        <f t="shared" si="32"/>
        <v>0</v>
      </c>
      <c r="AX78">
        <f t="shared" si="33"/>
        <v>0</v>
      </c>
      <c r="AY78">
        <f t="shared" si="34"/>
        <v>0</v>
      </c>
      <c r="AZ78">
        <f t="shared" si="35"/>
        <v>-1</v>
      </c>
      <c r="BA78">
        <f t="shared" si="36"/>
        <v>0</v>
      </c>
      <c r="BB78">
        <f t="shared" si="46"/>
        <v>-0.09999999999999964</v>
      </c>
      <c r="BC78">
        <f t="shared" si="37"/>
        <v>-0.1999999999999993</v>
      </c>
      <c r="BD78">
        <f t="shared" si="38"/>
        <v>0</v>
      </c>
      <c r="BE78">
        <f t="shared" si="63"/>
        <v>-0.8000000000000007</v>
      </c>
      <c r="BF78" s="73">
        <v>41406</v>
      </c>
      <c r="BG78">
        <f t="shared" si="72"/>
        <v>-15.8</v>
      </c>
      <c r="BH78">
        <f t="shared" si="72"/>
        <v>-14.1</v>
      </c>
      <c r="BI78">
        <f t="shared" si="72"/>
        <v>-7.900000000000006</v>
      </c>
      <c r="BJ78">
        <f t="shared" si="72"/>
        <v>-13.100000000000001</v>
      </c>
      <c r="BK78">
        <f t="shared" si="72"/>
        <v>-5.299999999999999</v>
      </c>
      <c r="BL78">
        <f t="shared" si="72"/>
        <v>-4.700000000000003</v>
      </c>
      <c r="BM78">
        <f t="shared" si="72"/>
        <v>-14.099999999999996</v>
      </c>
      <c r="BN78">
        <f t="shared" si="72"/>
        <v>-6.100000000000001</v>
      </c>
      <c r="BO78">
        <f t="shared" si="71"/>
        <v>-8</v>
      </c>
      <c r="BP78">
        <f t="shared" si="71"/>
        <v>-12.499999999999991</v>
      </c>
      <c r="BQ78">
        <f t="shared" si="71"/>
        <v>-7.800000000000001</v>
      </c>
      <c r="BR78">
        <f t="shared" si="26"/>
        <v>-10.900000000000004</v>
      </c>
      <c r="BS78">
        <f t="shared" si="26"/>
        <v>-12</v>
      </c>
      <c r="BT78">
        <f t="shared" si="74"/>
        <v>-10.024999999999999</v>
      </c>
    </row>
    <row r="79" spans="1:72" ht="15">
      <c r="A79" s="73">
        <v>41407</v>
      </c>
      <c r="B79">
        <v>21.2</v>
      </c>
      <c r="C79">
        <f t="shared" si="55"/>
        <v>1.6999999999999993</v>
      </c>
      <c r="D79">
        <f t="shared" si="56"/>
        <v>0.5200000000000002</v>
      </c>
      <c r="E79">
        <v>9.5</v>
      </c>
      <c r="F79">
        <f t="shared" si="59"/>
        <v>1.1999999999999993</v>
      </c>
      <c r="G79">
        <f t="shared" si="61"/>
        <v>1.08</v>
      </c>
      <c r="H79">
        <v>33.6</v>
      </c>
      <c r="I79">
        <f t="shared" si="60"/>
        <v>0</v>
      </c>
      <c r="J79">
        <f t="shared" si="62"/>
        <v>-0.24000000000000057</v>
      </c>
      <c r="K79">
        <v>20.9</v>
      </c>
      <c r="L79">
        <f t="shared" si="65"/>
        <v>1.1000000000000014</v>
      </c>
      <c r="M79">
        <f t="shared" si="68"/>
        <v>1.1200000000000003</v>
      </c>
      <c r="N79">
        <v>18.5</v>
      </c>
      <c r="O79">
        <f t="shared" si="43"/>
        <v>-0.3999999999999986</v>
      </c>
      <c r="P79">
        <f t="shared" si="53"/>
        <v>-0.2</v>
      </c>
      <c r="Q79">
        <v>47.8</v>
      </c>
      <c r="R79">
        <f t="shared" si="76"/>
        <v>-0.3999999999999986</v>
      </c>
      <c r="S79">
        <f t="shared" si="78"/>
        <v>0.4</v>
      </c>
      <c r="W79">
        <v>17.1</v>
      </c>
      <c r="X79">
        <f t="shared" si="69"/>
        <v>1.1999999999999993</v>
      </c>
      <c r="Y79">
        <f t="shared" si="73"/>
        <v>0.8</v>
      </c>
      <c r="Z79">
        <v>34</v>
      </c>
      <c r="AA79">
        <f t="shared" si="64"/>
        <v>-0.20000000000000284</v>
      </c>
      <c r="AB79">
        <f t="shared" si="67"/>
        <v>-0.3200000000000003</v>
      </c>
      <c r="AC79" s="66">
        <v>9.6</v>
      </c>
      <c r="AD79">
        <f t="shared" si="28"/>
        <v>0.40000000000000036</v>
      </c>
      <c r="AE79">
        <f t="shared" si="47"/>
        <v>0.019999999999999928</v>
      </c>
      <c r="AF79">
        <v>30.6</v>
      </c>
      <c r="AG79">
        <f t="shared" si="57"/>
        <v>0.3999999999999986</v>
      </c>
      <c r="AH79">
        <f t="shared" si="58"/>
        <v>-0.3</v>
      </c>
      <c r="AI79">
        <v>34</v>
      </c>
      <c r="AJ79">
        <f t="shared" si="75"/>
        <v>-0.20000000000000284</v>
      </c>
      <c r="AK79">
        <f t="shared" si="77"/>
        <v>-0.3200000000000003</v>
      </c>
      <c r="AL79">
        <v>12.1</v>
      </c>
      <c r="AM79">
        <v>1.0999999999999996</v>
      </c>
      <c r="AN79">
        <v>1.02</v>
      </c>
      <c r="AR79" s="73">
        <v>41407</v>
      </c>
      <c r="AS79">
        <f t="shared" si="45"/>
        <v>-1.6999999999999993</v>
      </c>
      <c r="AT79">
        <f t="shared" si="29"/>
        <v>-1.1999999999999993</v>
      </c>
      <c r="AU79">
        <f t="shared" si="30"/>
        <v>0</v>
      </c>
      <c r="AV79">
        <f t="shared" si="31"/>
        <v>-1.1000000000000014</v>
      </c>
      <c r="AW79">
        <f t="shared" si="32"/>
        <v>0</v>
      </c>
      <c r="AX79">
        <f t="shared" si="33"/>
        <v>0</v>
      </c>
      <c r="AY79">
        <f t="shared" si="34"/>
        <v>0</v>
      </c>
      <c r="AZ79">
        <f t="shared" si="35"/>
        <v>-1.1999999999999993</v>
      </c>
      <c r="BA79">
        <f t="shared" si="36"/>
        <v>0</v>
      </c>
      <c r="BB79">
        <f t="shared" si="46"/>
        <v>-0.40000000000000036</v>
      </c>
      <c r="BC79">
        <f t="shared" si="37"/>
        <v>-0.3999999999999986</v>
      </c>
      <c r="BD79">
        <f t="shared" si="38"/>
        <v>0</v>
      </c>
      <c r="BE79">
        <f t="shared" si="63"/>
        <v>-1.0999999999999996</v>
      </c>
      <c r="BF79" s="73">
        <v>41407</v>
      </c>
      <c r="BG79">
        <f t="shared" si="72"/>
        <v>-17.5</v>
      </c>
      <c r="BH79">
        <f t="shared" si="72"/>
        <v>-15.299999999999999</v>
      </c>
      <c r="BI79">
        <f t="shared" si="72"/>
        <v>-7.900000000000006</v>
      </c>
      <c r="BJ79">
        <f t="shared" si="72"/>
        <v>-14.200000000000003</v>
      </c>
      <c r="BK79">
        <f t="shared" si="72"/>
        <v>-5.299999999999999</v>
      </c>
      <c r="BL79">
        <f t="shared" si="72"/>
        <v>-4.700000000000003</v>
      </c>
      <c r="BM79">
        <f t="shared" si="72"/>
        <v>-14.099999999999996</v>
      </c>
      <c r="BN79">
        <f t="shared" si="72"/>
        <v>-7.300000000000001</v>
      </c>
      <c r="BO79">
        <f t="shared" si="71"/>
        <v>-8</v>
      </c>
      <c r="BP79">
        <f t="shared" si="71"/>
        <v>-12.899999999999991</v>
      </c>
      <c r="BQ79">
        <f t="shared" si="71"/>
        <v>-8.2</v>
      </c>
      <c r="BR79">
        <f t="shared" si="26"/>
        <v>-10.900000000000004</v>
      </c>
      <c r="BS79">
        <f t="shared" si="26"/>
        <v>-13.1</v>
      </c>
      <c r="BT79">
        <f t="shared" si="74"/>
        <v>-10.525</v>
      </c>
    </row>
    <row r="80" spans="1:72" ht="15">
      <c r="A80" s="73">
        <v>41408</v>
      </c>
      <c r="B80">
        <v>19.7</v>
      </c>
      <c r="C80">
        <f t="shared" si="55"/>
        <v>1.5</v>
      </c>
      <c r="D80">
        <f t="shared" si="56"/>
        <v>0.8800000000000004</v>
      </c>
      <c r="E80">
        <v>8.4</v>
      </c>
      <c r="F80">
        <f t="shared" si="59"/>
        <v>1.0999999999999996</v>
      </c>
      <c r="G80">
        <f t="shared" si="61"/>
        <v>1.2</v>
      </c>
      <c r="H80">
        <v>33.7</v>
      </c>
      <c r="I80">
        <f t="shared" si="60"/>
        <v>-0.10000000000000142</v>
      </c>
      <c r="J80">
        <f t="shared" si="62"/>
        <v>-0.24000000000000057</v>
      </c>
      <c r="K80">
        <v>20.3</v>
      </c>
      <c r="L80">
        <f t="shared" si="65"/>
        <v>0.5999999999999979</v>
      </c>
      <c r="M80">
        <f t="shared" si="68"/>
        <v>1.14</v>
      </c>
      <c r="N80">
        <v>18.4</v>
      </c>
      <c r="O80">
        <f t="shared" si="43"/>
        <v>0.10000000000000142</v>
      </c>
      <c r="P80">
        <f t="shared" si="53"/>
        <v>-0.2</v>
      </c>
      <c r="Q80">
        <v>47.8</v>
      </c>
      <c r="R80">
        <f t="shared" si="76"/>
        <v>0</v>
      </c>
      <c r="S80">
        <f t="shared" si="78"/>
        <v>0.1</v>
      </c>
      <c r="W80">
        <v>15.4</v>
      </c>
      <c r="X80">
        <f t="shared" si="69"/>
        <v>1.700000000000001</v>
      </c>
      <c r="Y80">
        <f t="shared" si="73"/>
        <v>1.0999999999999996</v>
      </c>
      <c r="Z80">
        <v>34</v>
      </c>
      <c r="AA80">
        <f t="shared" si="64"/>
        <v>0</v>
      </c>
      <c r="AB80">
        <f t="shared" si="67"/>
        <v>-0.3</v>
      </c>
      <c r="AC80" s="66">
        <v>9</v>
      </c>
      <c r="AD80">
        <f t="shared" si="28"/>
        <v>0.5999999999999996</v>
      </c>
      <c r="AE80">
        <f t="shared" si="47"/>
        <v>0.060000000000000143</v>
      </c>
      <c r="AF80">
        <v>29.5</v>
      </c>
      <c r="AG80">
        <f t="shared" si="57"/>
        <v>1.1000000000000014</v>
      </c>
      <c r="AH80">
        <f t="shared" si="58"/>
        <v>0.13999999999999985</v>
      </c>
      <c r="AI80">
        <v>34</v>
      </c>
      <c r="AJ80">
        <f t="shared" si="75"/>
        <v>0</v>
      </c>
      <c r="AK80">
        <f t="shared" si="77"/>
        <v>-0.3</v>
      </c>
      <c r="AL80">
        <v>11.3</v>
      </c>
      <c r="AM80">
        <v>0.7999999999999989</v>
      </c>
      <c r="AN80">
        <v>0.9199999999999999</v>
      </c>
      <c r="AR80" s="73">
        <v>41408</v>
      </c>
      <c r="AS80">
        <f t="shared" si="45"/>
        <v>-1.5</v>
      </c>
      <c r="AT80">
        <f t="shared" si="29"/>
        <v>-1.0999999999999996</v>
      </c>
      <c r="AU80">
        <f t="shared" si="30"/>
        <v>0</v>
      </c>
      <c r="AV80">
        <f t="shared" si="31"/>
        <v>-0.5999999999999979</v>
      </c>
      <c r="AW80">
        <f t="shared" si="32"/>
        <v>-0.10000000000000142</v>
      </c>
      <c r="AX80">
        <f t="shared" si="33"/>
        <v>0</v>
      </c>
      <c r="AY80">
        <f t="shared" si="34"/>
        <v>0</v>
      </c>
      <c r="AZ80">
        <f t="shared" si="35"/>
        <v>-1.700000000000001</v>
      </c>
      <c r="BA80">
        <f t="shared" si="36"/>
        <v>0</v>
      </c>
      <c r="BB80">
        <f t="shared" si="46"/>
        <v>-0.5999999999999996</v>
      </c>
      <c r="BC80">
        <f t="shared" si="37"/>
        <v>-1.1000000000000014</v>
      </c>
      <c r="BD80">
        <f t="shared" si="38"/>
        <v>0</v>
      </c>
      <c r="BE80">
        <f t="shared" si="63"/>
        <v>-0.7999999999999989</v>
      </c>
      <c r="BF80" s="73">
        <v>41408</v>
      </c>
      <c r="BG80">
        <f t="shared" si="72"/>
        <v>-19</v>
      </c>
      <c r="BH80">
        <f t="shared" si="72"/>
        <v>-16.4</v>
      </c>
      <c r="BI80">
        <f t="shared" si="72"/>
        <v>-7.900000000000006</v>
      </c>
      <c r="BJ80">
        <f t="shared" si="72"/>
        <v>-14.8</v>
      </c>
      <c r="BK80">
        <f t="shared" si="72"/>
        <v>-5.4</v>
      </c>
      <c r="BL80">
        <f t="shared" si="72"/>
        <v>-4.700000000000003</v>
      </c>
      <c r="BM80">
        <f t="shared" si="72"/>
        <v>-14.099999999999996</v>
      </c>
      <c r="BN80">
        <f t="shared" si="72"/>
        <v>-9.000000000000002</v>
      </c>
      <c r="BO80">
        <f t="shared" si="71"/>
        <v>-8</v>
      </c>
      <c r="BP80">
        <f t="shared" si="71"/>
        <v>-13.499999999999991</v>
      </c>
      <c r="BQ80">
        <f t="shared" si="71"/>
        <v>-9.3</v>
      </c>
      <c r="BR80">
        <f t="shared" si="26"/>
        <v>-10.900000000000004</v>
      </c>
      <c r="BS80">
        <f t="shared" si="26"/>
        <v>-13.899999999999999</v>
      </c>
      <c r="BT80">
        <f t="shared" si="74"/>
        <v>-11.083333333333334</v>
      </c>
    </row>
    <row r="81" spans="1:72" ht="15">
      <c r="A81" s="73">
        <v>41409</v>
      </c>
      <c r="B81">
        <v>18.7</v>
      </c>
      <c r="C81">
        <f t="shared" si="55"/>
        <v>1</v>
      </c>
      <c r="D81">
        <f t="shared" si="56"/>
        <v>1.0200000000000002</v>
      </c>
      <c r="E81">
        <v>7.2</v>
      </c>
      <c r="F81">
        <f t="shared" si="59"/>
        <v>1.2000000000000002</v>
      </c>
      <c r="G81">
        <f t="shared" si="61"/>
        <v>1.2799999999999998</v>
      </c>
      <c r="H81">
        <v>33.8</v>
      </c>
      <c r="I81">
        <f t="shared" si="60"/>
        <v>-0.09999999999999432</v>
      </c>
      <c r="J81">
        <f t="shared" si="62"/>
        <v>-0.11999999999999886</v>
      </c>
      <c r="K81">
        <v>19.1</v>
      </c>
      <c r="L81">
        <f t="shared" si="65"/>
        <v>1.1999999999999993</v>
      </c>
      <c r="M81">
        <f t="shared" si="68"/>
        <v>1.14</v>
      </c>
      <c r="N81">
        <v>18.3</v>
      </c>
      <c r="O81">
        <f t="shared" si="43"/>
        <v>0.09999999999999787</v>
      </c>
      <c r="P81">
        <f t="shared" si="53"/>
        <v>-0.2600000000000001</v>
      </c>
      <c r="Q81">
        <v>47.3</v>
      </c>
      <c r="R81">
        <f t="shared" si="76"/>
        <v>0.5</v>
      </c>
      <c r="S81">
        <f t="shared" si="78"/>
        <v>0.020000000000000285</v>
      </c>
      <c r="W81">
        <v>14.1</v>
      </c>
      <c r="X81">
        <f t="shared" si="69"/>
        <v>1.3000000000000007</v>
      </c>
      <c r="Y81">
        <f t="shared" si="73"/>
        <v>1.2400000000000002</v>
      </c>
      <c r="Z81">
        <v>34</v>
      </c>
      <c r="AA81">
        <f t="shared" si="64"/>
        <v>0</v>
      </c>
      <c r="AB81">
        <f t="shared" si="67"/>
        <v>-0.22000000000000028</v>
      </c>
      <c r="AC81" s="66">
        <v>8.5</v>
      </c>
      <c r="AD81">
        <f t="shared" si="28"/>
        <v>0.5</v>
      </c>
      <c r="AE81">
        <f t="shared" si="47"/>
        <v>0.21999999999999992</v>
      </c>
      <c r="AF81">
        <v>28.1</v>
      </c>
      <c r="AG81">
        <f t="shared" si="57"/>
        <v>1.3999999999999986</v>
      </c>
      <c r="AH81">
        <f t="shared" si="58"/>
        <v>0.5799999999999997</v>
      </c>
      <c r="AI81">
        <v>34</v>
      </c>
      <c r="AJ81">
        <f t="shared" si="75"/>
        <v>0</v>
      </c>
      <c r="AK81">
        <f t="shared" si="77"/>
        <v>-0.22000000000000028</v>
      </c>
      <c r="AL81">
        <v>10.8</v>
      </c>
      <c r="AM81">
        <v>0.5</v>
      </c>
      <c r="AN81">
        <v>0.8399999999999999</v>
      </c>
      <c r="AR81" s="73">
        <v>41409</v>
      </c>
      <c r="AS81">
        <f t="shared" si="45"/>
        <v>-1</v>
      </c>
      <c r="AT81">
        <f t="shared" si="29"/>
        <v>-1.2000000000000002</v>
      </c>
      <c r="AU81">
        <f t="shared" si="30"/>
        <v>0</v>
      </c>
      <c r="AV81">
        <f t="shared" si="31"/>
        <v>-1.1999999999999993</v>
      </c>
      <c r="AW81">
        <f t="shared" si="32"/>
        <v>-0.09999999999999787</v>
      </c>
      <c r="AX81">
        <f t="shared" si="33"/>
        <v>-0.5</v>
      </c>
      <c r="AY81">
        <f t="shared" si="34"/>
        <v>0</v>
      </c>
      <c r="AZ81">
        <f t="shared" si="35"/>
        <v>-1.3000000000000007</v>
      </c>
      <c r="BA81">
        <f t="shared" si="36"/>
        <v>0</v>
      </c>
      <c r="BB81">
        <f t="shared" si="46"/>
        <v>-0.5</v>
      </c>
      <c r="BC81">
        <f t="shared" si="37"/>
        <v>-1.3999999999999986</v>
      </c>
      <c r="BD81">
        <f t="shared" si="38"/>
        <v>0</v>
      </c>
      <c r="BE81">
        <f t="shared" si="63"/>
        <v>-0.5</v>
      </c>
      <c r="BF81" s="73">
        <v>41409</v>
      </c>
      <c r="BG81">
        <f t="shared" si="72"/>
        <v>-20</v>
      </c>
      <c r="BH81">
        <f t="shared" si="72"/>
        <v>-17.599999999999998</v>
      </c>
      <c r="BI81">
        <f t="shared" si="72"/>
        <v>-7.900000000000006</v>
      </c>
      <c r="BJ81">
        <f t="shared" si="72"/>
        <v>-16</v>
      </c>
      <c r="BK81">
        <f t="shared" si="72"/>
        <v>-5.499999999999998</v>
      </c>
      <c r="BL81">
        <f t="shared" si="72"/>
        <v>-5.200000000000003</v>
      </c>
      <c r="BM81">
        <f t="shared" si="72"/>
        <v>-14.099999999999996</v>
      </c>
      <c r="BN81">
        <f t="shared" si="72"/>
        <v>-10.300000000000002</v>
      </c>
      <c r="BO81">
        <f t="shared" si="71"/>
        <v>-8</v>
      </c>
      <c r="BP81">
        <f t="shared" si="71"/>
        <v>-13.999999999999991</v>
      </c>
      <c r="BQ81">
        <f t="shared" si="71"/>
        <v>-10.7</v>
      </c>
      <c r="BR81">
        <f t="shared" si="26"/>
        <v>-10.900000000000004</v>
      </c>
      <c r="BS81">
        <f t="shared" si="26"/>
        <v>-14.399999999999999</v>
      </c>
      <c r="BT81">
        <f t="shared" si="74"/>
        <v>-11.683333333333332</v>
      </c>
    </row>
    <row r="82" spans="1:72" ht="15">
      <c r="A82" s="73">
        <v>41410</v>
      </c>
      <c r="B82">
        <v>17.1</v>
      </c>
      <c r="C82">
        <f t="shared" si="55"/>
        <v>1.5999999999999979</v>
      </c>
      <c r="D82">
        <f t="shared" si="56"/>
        <v>1.3399999999999999</v>
      </c>
      <c r="E82">
        <v>5.6</v>
      </c>
      <c r="F82">
        <f t="shared" si="59"/>
        <v>1.6000000000000005</v>
      </c>
      <c r="G82">
        <f t="shared" si="61"/>
        <v>1.3400000000000003</v>
      </c>
      <c r="H82">
        <v>33.8</v>
      </c>
      <c r="I82">
        <f t="shared" si="60"/>
        <v>0</v>
      </c>
      <c r="J82">
        <f t="shared" si="62"/>
        <v>-0.05999999999999943</v>
      </c>
      <c r="K82">
        <v>17.6</v>
      </c>
      <c r="L82">
        <f t="shared" si="65"/>
        <v>1.5</v>
      </c>
      <c r="M82">
        <f t="shared" si="68"/>
        <v>1.2399999999999998</v>
      </c>
      <c r="N82" s="11">
        <v>19.2</v>
      </c>
      <c r="O82">
        <f t="shared" si="43"/>
        <v>-0.8999999999999986</v>
      </c>
      <c r="P82">
        <f t="shared" si="53"/>
        <v>-0.36000000000000015</v>
      </c>
      <c r="Q82">
        <v>46.1</v>
      </c>
      <c r="R82">
        <f t="shared" si="76"/>
        <v>1.1999999999999957</v>
      </c>
      <c r="S82">
        <f t="shared" si="78"/>
        <v>0.23999999999999916</v>
      </c>
      <c r="W82">
        <v>13.4</v>
      </c>
      <c r="X82">
        <f t="shared" si="69"/>
        <v>0.6999999999999993</v>
      </c>
      <c r="Y82">
        <f t="shared" si="73"/>
        <v>1.1800000000000002</v>
      </c>
      <c r="Z82">
        <v>33.7</v>
      </c>
      <c r="AA82">
        <f t="shared" si="64"/>
        <v>0.29999999999999716</v>
      </c>
      <c r="AB82">
        <f t="shared" si="67"/>
        <v>-0.08000000000000114</v>
      </c>
      <c r="AC82" s="66">
        <v>8.6</v>
      </c>
      <c r="AD82">
        <f t="shared" si="28"/>
        <v>-0.09999999999999964</v>
      </c>
      <c r="AE82">
        <f t="shared" si="47"/>
        <v>0.3</v>
      </c>
      <c r="AF82">
        <v>27.2</v>
      </c>
      <c r="AG82">
        <f t="shared" si="57"/>
        <v>0.9000000000000021</v>
      </c>
      <c r="AH82">
        <f t="shared" si="58"/>
        <v>0.8</v>
      </c>
      <c r="AI82">
        <v>33.7</v>
      </c>
      <c r="AJ82">
        <f t="shared" si="75"/>
        <v>0.29999999999999716</v>
      </c>
      <c r="AK82">
        <f t="shared" si="77"/>
        <v>-0.08000000000000114</v>
      </c>
      <c r="AL82">
        <v>9.9</v>
      </c>
      <c r="AM82">
        <v>0.9000000000000004</v>
      </c>
      <c r="AN82">
        <v>0.82</v>
      </c>
      <c r="AR82" s="73">
        <v>41410</v>
      </c>
      <c r="AS82">
        <f t="shared" si="45"/>
        <v>-1.5999999999999979</v>
      </c>
      <c r="AT82">
        <f t="shared" si="29"/>
        <v>-1.6000000000000005</v>
      </c>
      <c r="AU82">
        <f t="shared" si="30"/>
        <v>0</v>
      </c>
      <c r="AV82">
        <f t="shared" si="31"/>
        <v>-1.5</v>
      </c>
      <c r="AW82">
        <f t="shared" si="32"/>
        <v>0</v>
      </c>
      <c r="AX82">
        <f t="shared" si="33"/>
        <v>-1.1999999999999957</v>
      </c>
      <c r="AY82">
        <f t="shared" si="34"/>
        <v>0</v>
      </c>
      <c r="AZ82">
        <f t="shared" si="35"/>
        <v>-0.6999999999999993</v>
      </c>
      <c r="BA82">
        <f t="shared" si="36"/>
        <v>-0.29999999999999716</v>
      </c>
      <c r="BB82">
        <f t="shared" si="46"/>
        <v>0</v>
      </c>
      <c r="BC82">
        <f t="shared" si="37"/>
        <v>-0.9000000000000021</v>
      </c>
      <c r="BD82">
        <f t="shared" si="38"/>
        <v>-0.29999999999999716</v>
      </c>
      <c r="BE82">
        <f t="shared" si="63"/>
        <v>-0.9000000000000004</v>
      </c>
      <c r="BF82" s="73">
        <v>41410</v>
      </c>
      <c r="BG82">
        <f t="shared" si="72"/>
        <v>-21.599999999999998</v>
      </c>
      <c r="BH82">
        <f t="shared" si="72"/>
        <v>-19.2</v>
      </c>
      <c r="BI82">
        <f t="shared" si="72"/>
        <v>-7.900000000000006</v>
      </c>
      <c r="BJ82">
        <f t="shared" si="72"/>
        <v>-17.5</v>
      </c>
      <c r="BK82">
        <f t="shared" si="72"/>
        <v>-5.499999999999998</v>
      </c>
      <c r="BL82">
        <f t="shared" si="72"/>
        <v>-6.399999999999999</v>
      </c>
      <c r="BM82">
        <f t="shared" si="72"/>
        <v>-14.099999999999996</v>
      </c>
      <c r="BN82">
        <f t="shared" si="72"/>
        <v>-11.000000000000002</v>
      </c>
      <c r="BO82">
        <f t="shared" si="71"/>
        <v>-8.299999999999997</v>
      </c>
      <c r="BP82">
        <f t="shared" si="71"/>
        <v>-13.999999999999991</v>
      </c>
      <c r="BQ82">
        <f t="shared" si="71"/>
        <v>-11.600000000000001</v>
      </c>
      <c r="BR82">
        <f t="shared" si="26"/>
        <v>-11.200000000000001</v>
      </c>
      <c r="BS82">
        <f t="shared" si="26"/>
        <v>-15.299999999999999</v>
      </c>
      <c r="BT82">
        <f t="shared" si="74"/>
        <v>-12.358333333333329</v>
      </c>
    </row>
    <row r="83" spans="1:72" ht="15">
      <c r="A83" s="73">
        <v>41411</v>
      </c>
      <c r="B83">
        <v>15.5</v>
      </c>
      <c r="C83">
        <f t="shared" si="55"/>
        <v>1.6000000000000014</v>
      </c>
      <c r="D83">
        <f t="shared" si="56"/>
        <v>1.4799999999999998</v>
      </c>
      <c r="E83">
        <v>3.9</v>
      </c>
      <c r="F83">
        <f t="shared" si="59"/>
        <v>1.6999999999999997</v>
      </c>
      <c r="G83">
        <f t="shared" si="61"/>
        <v>1.3599999999999999</v>
      </c>
      <c r="H83">
        <v>33.4</v>
      </c>
      <c r="I83">
        <f t="shared" si="60"/>
        <v>0.3999999999999986</v>
      </c>
      <c r="J83">
        <f t="shared" si="62"/>
        <v>0.04000000000000057</v>
      </c>
      <c r="K83">
        <v>16.1</v>
      </c>
      <c r="L83">
        <f t="shared" si="65"/>
        <v>1.5</v>
      </c>
      <c r="M83">
        <f t="shared" si="68"/>
        <v>1.1799999999999997</v>
      </c>
      <c r="N83">
        <v>19</v>
      </c>
      <c r="O83">
        <f>N82-N83</f>
        <v>0.1999999999999993</v>
      </c>
      <c r="P83">
        <f t="shared" si="53"/>
        <v>-0.17999999999999972</v>
      </c>
      <c r="Q83">
        <v>45</v>
      </c>
      <c r="R83">
        <f t="shared" si="76"/>
        <v>1.1000000000000014</v>
      </c>
      <c r="S83">
        <f t="shared" si="78"/>
        <v>0.4799999999999997</v>
      </c>
      <c r="W83">
        <v>12.3</v>
      </c>
      <c r="X83">
        <f t="shared" si="69"/>
        <v>1.0999999999999996</v>
      </c>
      <c r="Y83">
        <f t="shared" si="73"/>
        <v>1.2</v>
      </c>
      <c r="Z83">
        <v>33.3</v>
      </c>
      <c r="AA83">
        <f t="shared" si="64"/>
        <v>0.4000000000000057</v>
      </c>
      <c r="AB83">
        <f t="shared" si="67"/>
        <v>0.1</v>
      </c>
      <c r="AC83" s="66">
        <v>8.6</v>
      </c>
      <c r="AD83">
        <f t="shared" si="28"/>
        <v>0</v>
      </c>
      <c r="AE83">
        <f t="shared" si="47"/>
        <v>0.2800000000000001</v>
      </c>
      <c r="AF83">
        <v>27.9</v>
      </c>
      <c r="AG83">
        <f t="shared" si="57"/>
        <v>-0.6999999999999993</v>
      </c>
      <c r="AH83">
        <f t="shared" si="58"/>
        <v>0.6200000000000003</v>
      </c>
      <c r="AI83">
        <v>33.3</v>
      </c>
      <c r="AJ83">
        <f t="shared" si="75"/>
        <v>0.4000000000000057</v>
      </c>
      <c r="AK83">
        <f t="shared" si="77"/>
        <v>0.1</v>
      </c>
      <c r="AL83">
        <v>8.5</v>
      </c>
      <c r="AM83">
        <v>1.4000000000000004</v>
      </c>
      <c r="AN83">
        <v>0.9399999999999998</v>
      </c>
      <c r="AR83" s="73">
        <v>41411</v>
      </c>
      <c r="AS83">
        <f t="shared" si="45"/>
        <v>-1.6000000000000014</v>
      </c>
      <c r="AT83">
        <f t="shared" si="29"/>
        <v>-1.6999999999999997</v>
      </c>
      <c r="AU83">
        <f t="shared" si="30"/>
        <v>-0.3999999999999986</v>
      </c>
      <c r="AV83">
        <f t="shared" si="31"/>
        <v>-1.5</v>
      </c>
      <c r="AW83">
        <f t="shared" si="32"/>
        <v>-0.1999999999999993</v>
      </c>
      <c r="AX83">
        <f t="shared" si="33"/>
        <v>-1.1000000000000014</v>
      </c>
      <c r="AY83">
        <f t="shared" si="34"/>
        <v>0</v>
      </c>
      <c r="AZ83">
        <f t="shared" si="35"/>
        <v>-1.0999999999999996</v>
      </c>
      <c r="BA83">
        <f t="shared" si="36"/>
        <v>-0.4000000000000057</v>
      </c>
      <c r="BB83">
        <f t="shared" si="46"/>
        <v>0</v>
      </c>
      <c r="BC83">
        <f t="shared" si="37"/>
        <v>0</v>
      </c>
      <c r="BD83">
        <f t="shared" si="38"/>
        <v>-0.4000000000000057</v>
      </c>
      <c r="BE83">
        <f t="shared" si="63"/>
        <v>-1.4000000000000004</v>
      </c>
      <c r="BF83" s="73">
        <v>41411</v>
      </c>
      <c r="BG83">
        <f t="shared" si="72"/>
        <v>-23.2</v>
      </c>
      <c r="BH83">
        <f t="shared" si="72"/>
        <v>-20.9</v>
      </c>
      <c r="BI83">
        <f t="shared" si="72"/>
        <v>-8.300000000000004</v>
      </c>
      <c r="BJ83">
        <f t="shared" si="72"/>
        <v>-19</v>
      </c>
      <c r="BK83">
        <f t="shared" si="72"/>
        <v>-5.6999999999999975</v>
      </c>
      <c r="BL83">
        <f t="shared" si="72"/>
        <v>-7.5</v>
      </c>
      <c r="BM83">
        <f t="shared" si="72"/>
        <v>-14.099999999999996</v>
      </c>
      <c r="BN83">
        <f t="shared" si="72"/>
        <v>-12.100000000000001</v>
      </c>
      <c r="BO83">
        <f t="shared" si="71"/>
        <v>-8.700000000000003</v>
      </c>
      <c r="BP83">
        <f t="shared" si="71"/>
        <v>-13.999999999999991</v>
      </c>
      <c r="BQ83">
        <f t="shared" si="71"/>
        <v>-11.600000000000001</v>
      </c>
      <c r="BR83">
        <f t="shared" si="26"/>
        <v>-11.600000000000007</v>
      </c>
      <c r="BS83">
        <f t="shared" si="26"/>
        <v>-16.7</v>
      </c>
      <c r="BT83">
        <f t="shared" si="74"/>
        <v>-13.058333333333332</v>
      </c>
    </row>
    <row r="84" spans="1:72" ht="15">
      <c r="A84" s="73">
        <v>41412</v>
      </c>
      <c r="B84">
        <v>14.3</v>
      </c>
      <c r="C84">
        <f t="shared" si="55"/>
        <v>1.1999999999999993</v>
      </c>
      <c r="D84">
        <f t="shared" si="56"/>
        <v>1.3799999999999997</v>
      </c>
      <c r="E84">
        <v>2.2</v>
      </c>
      <c r="F84">
        <f t="shared" si="59"/>
        <v>1.6999999999999997</v>
      </c>
      <c r="G84">
        <f t="shared" si="61"/>
        <v>1.4599999999999997</v>
      </c>
      <c r="H84">
        <v>32.5</v>
      </c>
      <c r="I84">
        <f t="shared" si="60"/>
        <v>0.8999999999999986</v>
      </c>
      <c r="J84">
        <f t="shared" si="62"/>
        <v>0.22000000000000028</v>
      </c>
      <c r="K84">
        <v>14.6</v>
      </c>
      <c r="L84">
        <f t="shared" si="65"/>
        <v>1.5000000000000018</v>
      </c>
      <c r="M84">
        <f t="shared" si="68"/>
        <v>1.2599999999999998</v>
      </c>
      <c r="N84">
        <v>18.3</v>
      </c>
      <c r="O84">
        <f aca="true" t="shared" si="79" ref="O84:O104">N83-N84</f>
        <v>0.6999999999999993</v>
      </c>
      <c r="P84">
        <f t="shared" si="53"/>
        <v>0.039999999999999855</v>
      </c>
      <c r="Q84">
        <v>44.8</v>
      </c>
      <c r="R84">
        <f t="shared" si="76"/>
        <v>0.20000000000000284</v>
      </c>
      <c r="S84">
        <f t="shared" si="78"/>
        <v>0.6</v>
      </c>
      <c r="W84">
        <v>10.9</v>
      </c>
      <c r="X84">
        <f t="shared" si="69"/>
        <v>1.4000000000000004</v>
      </c>
      <c r="Y84">
        <f t="shared" si="73"/>
        <v>1.2400000000000002</v>
      </c>
      <c r="Z84">
        <v>32.2</v>
      </c>
      <c r="AA84">
        <f t="shared" si="64"/>
        <v>1.0999999999999943</v>
      </c>
      <c r="AB84">
        <f t="shared" si="67"/>
        <v>0.35999999999999943</v>
      </c>
      <c r="AC84" s="66">
        <v>9</v>
      </c>
      <c r="AD84">
        <f t="shared" si="28"/>
        <v>-0.40000000000000036</v>
      </c>
      <c r="AE84">
        <f t="shared" si="47"/>
        <v>0.11999999999999993</v>
      </c>
      <c r="AF84">
        <v>27.9</v>
      </c>
      <c r="AG84">
        <f t="shared" si="57"/>
        <v>0</v>
      </c>
      <c r="AH84">
        <f t="shared" si="58"/>
        <v>0.5400000000000006</v>
      </c>
      <c r="AI84">
        <v>32.2</v>
      </c>
      <c r="AJ84">
        <f t="shared" si="75"/>
        <v>1.0999999999999943</v>
      </c>
      <c r="AK84">
        <f t="shared" si="77"/>
        <v>0.35999999999999943</v>
      </c>
      <c r="AL84">
        <v>7.3</v>
      </c>
      <c r="AM84">
        <v>1.2000000000000002</v>
      </c>
      <c r="AN84">
        <v>0.96</v>
      </c>
      <c r="AR84" s="73">
        <v>41412</v>
      </c>
      <c r="AS84">
        <f t="shared" si="45"/>
        <v>-1.1999999999999993</v>
      </c>
      <c r="AT84">
        <f t="shared" si="29"/>
        <v>-1.6999999999999997</v>
      </c>
      <c r="AU84">
        <f t="shared" si="30"/>
        <v>-0.8999999999999986</v>
      </c>
      <c r="AV84">
        <f t="shared" si="31"/>
        <v>-1.5000000000000018</v>
      </c>
      <c r="AW84">
        <f t="shared" si="32"/>
        <v>-0.6999999999999993</v>
      </c>
      <c r="AX84">
        <f t="shared" si="33"/>
        <v>-0.20000000000000284</v>
      </c>
      <c r="AY84">
        <f t="shared" si="34"/>
        <v>0</v>
      </c>
      <c r="AZ84">
        <f t="shared" si="35"/>
        <v>-1.4000000000000004</v>
      </c>
      <c r="BA84">
        <f t="shared" si="36"/>
        <v>-1.0999999999999943</v>
      </c>
      <c r="BB84">
        <f t="shared" si="46"/>
        <v>0</v>
      </c>
      <c r="BC84">
        <f t="shared" si="37"/>
        <v>0</v>
      </c>
      <c r="BD84">
        <f t="shared" si="38"/>
        <v>-1.0999999999999943</v>
      </c>
      <c r="BE84">
        <f t="shared" si="63"/>
        <v>-1.2000000000000002</v>
      </c>
      <c r="BF84" s="73">
        <v>41412</v>
      </c>
      <c r="BG84">
        <f t="shared" si="72"/>
        <v>-24.4</v>
      </c>
      <c r="BH84">
        <f t="shared" si="72"/>
        <v>-22.599999999999998</v>
      </c>
      <c r="BI84">
        <f t="shared" si="72"/>
        <v>-9.200000000000003</v>
      </c>
      <c r="BJ84">
        <f t="shared" si="72"/>
        <v>-20.5</v>
      </c>
      <c r="BK84">
        <f t="shared" si="72"/>
        <v>-6.399999999999997</v>
      </c>
      <c r="BL84">
        <f t="shared" si="72"/>
        <v>-7.700000000000003</v>
      </c>
      <c r="BM84">
        <f t="shared" si="72"/>
        <v>-14.099999999999996</v>
      </c>
      <c r="BN84">
        <f t="shared" si="72"/>
        <v>-13.500000000000002</v>
      </c>
      <c r="BO84">
        <f t="shared" si="71"/>
        <v>-9.799999999999997</v>
      </c>
      <c r="BP84">
        <f t="shared" si="71"/>
        <v>-13.999999999999991</v>
      </c>
      <c r="BQ84">
        <f t="shared" si="71"/>
        <v>-11.600000000000001</v>
      </c>
      <c r="BR84">
        <f t="shared" si="26"/>
        <v>-12.700000000000001</v>
      </c>
      <c r="BS84">
        <f t="shared" si="26"/>
        <v>-17.9</v>
      </c>
      <c r="BT84">
        <f t="shared" si="74"/>
        <v>-13.874999999999998</v>
      </c>
    </row>
    <row r="85" spans="1:72" ht="15">
      <c r="A85" s="73">
        <v>41413</v>
      </c>
      <c r="B85">
        <v>12.7</v>
      </c>
      <c r="C85">
        <f t="shared" si="55"/>
        <v>1.6000000000000014</v>
      </c>
      <c r="D85">
        <f t="shared" si="56"/>
        <v>1.4</v>
      </c>
      <c r="E85">
        <v>1.4</v>
      </c>
      <c r="F85">
        <f t="shared" si="59"/>
        <v>0.8000000000000003</v>
      </c>
      <c r="G85">
        <f t="shared" si="61"/>
        <v>1.4</v>
      </c>
      <c r="H85">
        <v>31.1</v>
      </c>
      <c r="I85">
        <f t="shared" si="60"/>
        <v>1.3999999999999986</v>
      </c>
      <c r="J85">
        <f t="shared" si="62"/>
        <v>0.5200000000000002</v>
      </c>
      <c r="K85">
        <v>12.8</v>
      </c>
      <c r="L85">
        <f t="shared" si="65"/>
        <v>1.799999999999999</v>
      </c>
      <c r="M85">
        <f t="shared" si="68"/>
        <v>1.5</v>
      </c>
      <c r="N85">
        <v>17.7</v>
      </c>
      <c r="O85">
        <f t="shared" si="79"/>
        <v>0.6000000000000014</v>
      </c>
      <c r="P85">
        <f t="shared" si="53"/>
        <v>0.13999999999999985</v>
      </c>
      <c r="Q85">
        <v>44.9</v>
      </c>
      <c r="R85">
        <f t="shared" si="76"/>
        <v>-0.10000000000000142</v>
      </c>
      <c r="S85">
        <f t="shared" si="78"/>
        <v>0.5799999999999997</v>
      </c>
      <c r="W85">
        <v>10.6</v>
      </c>
      <c r="X85">
        <f t="shared" si="69"/>
        <v>0.3000000000000007</v>
      </c>
      <c r="Y85">
        <f t="shared" si="73"/>
        <v>0.9600000000000002</v>
      </c>
      <c r="Z85">
        <v>30.4</v>
      </c>
      <c r="AA85">
        <f t="shared" si="64"/>
        <v>1.8000000000000043</v>
      </c>
      <c r="AB85">
        <f t="shared" si="67"/>
        <v>0.7200000000000003</v>
      </c>
      <c r="AC85" s="66">
        <v>8.7</v>
      </c>
      <c r="AD85">
        <f t="shared" si="28"/>
        <v>0.3000000000000007</v>
      </c>
      <c r="AE85">
        <f t="shared" si="47"/>
        <v>0.060000000000000143</v>
      </c>
      <c r="AF85">
        <v>27.4</v>
      </c>
      <c r="AG85">
        <f t="shared" si="57"/>
        <v>0.5</v>
      </c>
      <c r="AH85">
        <f t="shared" si="58"/>
        <v>0.42000000000000026</v>
      </c>
      <c r="AI85">
        <v>30.4</v>
      </c>
      <c r="AJ85">
        <f t="shared" si="75"/>
        <v>1.8000000000000043</v>
      </c>
      <c r="AK85">
        <f t="shared" si="77"/>
        <v>0.7200000000000003</v>
      </c>
      <c r="AL85">
        <v>6.3</v>
      </c>
      <c r="AM85">
        <v>1</v>
      </c>
      <c r="AN85">
        <v>1.0000000000000002</v>
      </c>
      <c r="AR85" s="73">
        <v>41413</v>
      </c>
      <c r="AS85">
        <f t="shared" si="45"/>
        <v>-1.6000000000000014</v>
      </c>
      <c r="AT85">
        <f t="shared" si="29"/>
        <v>-0.8000000000000003</v>
      </c>
      <c r="AU85">
        <f t="shared" si="30"/>
        <v>-1.3999999999999986</v>
      </c>
      <c r="AV85">
        <f t="shared" si="31"/>
        <v>-1.799999999999999</v>
      </c>
      <c r="AW85">
        <f t="shared" si="32"/>
        <v>-0.6000000000000014</v>
      </c>
      <c r="AX85">
        <f t="shared" si="33"/>
        <v>0</v>
      </c>
      <c r="AY85">
        <f t="shared" si="34"/>
        <v>0</v>
      </c>
      <c r="AZ85">
        <f t="shared" si="35"/>
        <v>-0.3000000000000007</v>
      </c>
      <c r="BA85">
        <f t="shared" si="36"/>
        <v>-1.8000000000000043</v>
      </c>
      <c r="BB85">
        <f t="shared" si="46"/>
        <v>-0.3000000000000007</v>
      </c>
      <c r="BC85">
        <f t="shared" si="37"/>
        <v>-0.5</v>
      </c>
      <c r="BD85">
        <f t="shared" si="38"/>
        <v>-1.8000000000000043</v>
      </c>
      <c r="BE85">
        <f t="shared" si="63"/>
        <v>-1</v>
      </c>
      <c r="BF85" s="73">
        <v>41413</v>
      </c>
      <c r="BG85">
        <f t="shared" si="72"/>
        <v>-26</v>
      </c>
      <c r="BH85">
        <f t="shared" si="72"/>
        <v>-23.4</v>
      </c>
      <c r="BI85">
        <f t="shared" si="72"/>
        <v>-10.600000000000001</v>
      </c>
      <c r="BJ85">
        <f t="shared" si="72"/>
        <v>-22.299999999999997</v>
      </c>
      <c r="BK85">
        <f t="shared" si="72"/>
        <v>-6.999999999999998</v>
      </c>
      <c r="BL85">
        <f t="shared" si="72"/>
        <v>-7.700000000000003</v>
      </c>
      <c r="BM85">
        <f t="shared" si="72"/>
        <v>-14.099999999999996</v>
      </c>
      <c r="BN85">
        <f t="shared" si="72"/>
        <v>-13.800000000000002</v>
      </c>
      <c r="BO85">
        <f t="shared" si="71"/>
        <v>-11.600000000000001</v>
      </c>
      <c r="BP85">
        <f t="shared" si="71"/>
        <v>-14.299999999999992</v>
      </c>
      <c r="BQ85">
        <f t="shared" si="71"/>
        <v>-12.100000000000001</v>
      </c>
      <c r="BR85">
        <f t="shared" si="26"/>
        <v>-14.500000000000005</v>
      </c>
      <c r="BS85">
        <f t="shared" si="26"/>
        <v>-18.9</v>
      </c>
      <c r="BT85">
        <f t="shared" si="74"/>
        <v>-14.783333333333331</v>
      </c>
    </row>
    <row r="86" spans="1:72" ht="15">
      <c r="A86" s="73">
        <v>41414</v>
      </c>
      <c r="B86">
        <v>11</v>
      </c>
      <c r="C86">
        <f t="shared" si="55"/>
        <v>1.6999999999999993</v>
      </c>
      <c r="D86">
        <f t="shared" si="56"/>
        <v>1.5399999999999998</v>
      </c>
      <c r="E86">
        <v>0.6</v>
      </c>
      <c r="F86">
        <f t="shared" si="59"/>
        <v>0.7999999999999999</v>
      </c>
      <c r="G86">
        <f t="shared" si="61"/>
        <v>1.32</v>
      </c>
      <c r="H86">
        <v>29.3</v>
      </c>
      <c r="I86">
        <f t="shared" si="60"/>
        <v>1.8000000000000007</v>
      </c>
      <c r="J86">
        <f t="shared" si="62"/>
        <v>0.8999999999999992</v>
      </c>
      <c r="K86">
        <v>11.2</v>
      </c>
      <c r="L86">
        <f t="shared" si="65"/>
        <v>1.6000000000000014</v>
      </c>
      <c r="M86">
        <f t="shared" si="68"/>
        <v>1.5800000000000005</v>
      </c>
      <c r="N86">
        <v>19.1</v>
      </c>
      <c r="O86">
        <f t="shared" si="79"/>
        <v>-1.4000000000000021</v>
      </c>
      <c r="P86">
        <f t="shared" si="53"/>
        <v>-0.16000000000000014</v>
      </c>
      <c r="Q86">
        <v>45</v>
      </c>
      <c r="R86">
        <f t="shared" si="76"/>
        <v>-0.10000000000000142</v>
      </c>
      <c r="S86">
        <f t="shared" si="78"/>
        <v>0.4599999999999994</v>
      </c>
      <c r="W86">
        <v>10.8</v>
      </c>
      <c r="X86">
        <f t="shared" si="69"/>
        <v>-0.20000000000000107</v>
      </c>
      <c r="Y86">
        <f t="shared" si="73"/>
        <v>0.6599999999999998</v>
      </c>
      <c r="Z86">
        <v>28.7</v>
      </c>
      <c r="AA86">
        <f t="shared" si="64"/>
        <v>1.6999999999999993</v>
      </c>
      <c r="AB86">
        <f t="shared" si="67"/>
        <v>1.06</v>
      </c>
      <c r="AC86" s="66">
        <v>9.2</v>
      </c>
      <c r="AD86">
        <f t="shared" si="28"/>
        <v>-0.5</v>
      </c>
      <c r="AE86">
        <f t="shared" si="47"/>
        <v>-0.13999999999999985</v>
      </c>
      <c r="AF86">
        <v>26.4</v>
      </c>
      <c r="AG86">
        <f t="shared" si="57"/>
        <v>1</v>
      </c>
      <c r="AH86">
        <f t="shared" si="58"/>
        <v>0.3400000000000006</v>
      </c>
      <c r="AI86">
        <v>28.7</v>
      </c>
      <c r="AJ86">
        <f t="shared" si="75"/>
        <v>1.6999999999999993</v>
      </c>
      <c r="AK86">
        <f t="shared" si="77"/>
        <v>1.06</v>
      </c>
      <c r="AL86">
        <v>6</v>
      </c>
      <c r="AM86">
        <v>0.2999999999999998</v>
      </c>
      <c r="AN86">
        <v>0.9600000000000002</v>
      </c>
      <c r="AR86" s="73">
        <v>41414</v>
      </c>
      <c r="AS86">
        <f t="shared" si="45"/>
        <v>-1.6999999999999993</v>
      </c>
      <c r="AT86">
        <f t="shared" si="29"/>
        <v>-0.7999999999999999</v>
      </c>
      <c r="AU86">
        <f t="shared" si="30"/>
        <v>-1.8000000000000007</v>
      </c>
      <c r="AV86">
        <f t="shared" si="31"/>
        <v>-1.6000000000000014</v>
      </c>
      <c r="AW86">
        <f t="shared" si="32"/>
        <v>0</v>
      </c>
      <c r="AX86">
        <f t="shared" si="33"/>
        <v>0</v>
      </c>
      <c r="AY86">
        <f t="shared" si="34"/>
        <v>0</v>
      </c>
      <c r="AZ86">
        <f t="shared" si="35"/>
        <v>0</v>
      </c>
      <c r="BA86">
        <f t="shared" si="36"/>
        <v>-1.6999999999999993</v>
      </c>
      <c r="BB86">
        <f t="shared" si="46"/>
        <v>0</v>
      </c>
      <c r="BC86">
        <f t="shared" si="37"/>
        <v>-1</v>
      </c>
      <c r="BD86">
        <f t="shared" si="38"/>
        <v>-1.6999999999999993</v>
      </c>
      <c r="BE86">
        <f t="shared" si="63"/>
        <v>-0.2999999999999998</v>
      </c>
      <c r="BF86" s="73">
        <v>41414</v>
      </c>
      <c r="BG86">
        <f t="shared" si="72"/>
        <v>-27.7</v>
      </c>
      <c r="BH86">
        <f t="shared" si="72"/>
        <v>-24.2</v>
      </c>
      <c r="BI86">
        <f t="shared" si="72"/>
        <v>-12.400000000000002</v>
      </c>
      <c r="BJ86">
        <f t="shared" si="72"/>
        <v>-23.9</v>
      </c>
      <c r="BK86">
        <f t="shared" si="72"/>
        <v>-6.999999999999998</v>
      </c>
      <c r="BL86">
        <f t="shared" si="72"/>
        <v>-7.700000000000003</v>
      </c>
      <c r="BM86">
        <f t="shared" si="72"/>
        <v>-14.099999999999996</v>
      </c>
      <c r="BN86">
        <f t="shared" si="72"/>
        <v>-13.800000000000002</v>
      </c>
      <c r="BO86">
        <f t="shared" si="71"/>
        <v>-13.3</v>
      </c>
      <c r="BP86">
        <f t="shared" si="71"/>
        <v>-14.299999999999992</v>
      </c>
      <c r="BQ86">
        <f t="shared" si="71"/>
        <v>-13.100000000000001</v>
      </c>
      <c r="BR86">
        <f t="shared" si="26"/>
        <v>-16.200000000000003</v>
      </c>
      <c r="BS86">
        <f t="shared" si="26"/>
        <v>-19.2</v>
      </c>
      <c r="BT86">
        <f t="shared" si="74"/>
        <v>-15.641666666666666</v>
      </c>
    </row>
    <row r="87" spans="1:72" ht="15">
      <c r="A87" s="75">
        <v>41415</v>
      </c>
      <c r="B87">
        <v>9.2</v>
      </c>
      <c r="C87">
        <f t="shared" si="55"/>
        <v>1.8000000000000007</v>
      </c>
      <c r="D87">
        <f t="shared" si="56"/>
        <v>1.5800000000000005</v>
      </c>
      <c r="E87" s="9">
        <v>0</v>
      </c>
      <c r="F87" s="9">
        <f t="shared" si="59"/>
        <v>0.6</v>
      </c>
      <c r="G87" s="9">
        <f t="shared" si="61"/>
        <v>1.1199999999999997</v>
      </c>
      <c r="H87">
        <v>27.7</v>
      </c>
      <c r="I87">
        <f t="shared" si="60"/>
        <v>1.6000000000000014</v>
      </c>
      <c r="J87">
        <f t="shared" si="62"/>
        <v>1.2199999999999995</v>
      </c>
      <c r="K87">
        <v>9.8</v>
      </c>
      <c r="L87">
        <f t="shared" si="65"/>
        <v>1.3999999999999986</v>
      </c>
      <c r="M87">
        <f t="shared" si="68"/>
        <v>1.56</v>
      </c>
      <c r="N87">
        <v>18.4</v>
      </c>
      <c r="O87">
        <f t="shared" si="79"/>
        <v>0.7000000000000028</v>
      </c>
      <c r="P87">
        <f aca="true" t="shared" si="80" ref="P87:P104">AVERAGE(O83:O87)</f>
        <v>0.16000000000000014</v>
      </c>
      <c r="Q87">
        <v>46</v>
      </c>
      <c r="R87">
        <f t="shared" si="76"/>
        <v>-1</v>
      </c>
      <c r="S87">
        <f t="shared" si="78"/>
        <v>0.020000000000000285</v>
      </c>
      <c r="W87">
        <v>11.7</v>
      </c>
      <c r="X87">
        <f t="shared" si="69"/>
        <v>-0.8999999999999986</v>
      </c>
      <c r="Y87">
        <f t="shared" si="73"/>
        <v>0.3400000000000002</v>
      </c>
      <c r="Z87">
        <v>26.8</v>
      </c>
      <c r="AA87">
        <f t="shared" si="64"/>
        <v>1.8999999999999986</v>
      </c>
      <c r="AB87">
        <f t="shared" si="67"/>
        <v>1.3800000000000003</v>
      </c>
      <c r="AC87" s="66">
        <v>8.9</v>
      </c>
      <c r="AD87">
        <f t="shared" si="28"/>
        <v>0.29999999999999893</v>
      </c>
      <c r="AE87">
        <f t="shared" si="47"/>
        <v>-0.060000000000000143</v>
      </c>
      <c r="AF87">
        <v>25.2</v>
      </c>
      <c r="AG87">
        <f t="shared" si="57"/>
        <v>1.1999999999999993</v>
      </c>
      <c r="AH87">
        <f t="shared" si="58"/>
        <v>0.4</v>
      </c>
      <c r="AI87">
        <v>26.8</v>
      </c>
      <c r="AJ87">
        <f t="shared" si="75"/>
        <v>1.8999999999999986</v>
      </c>
      <c r="AK87">
        <f t="shared" si="77"/>
        <v>1.3800000000000003</v>
      </c>
      <c r="AL87">
        <v>5.3</v>
      </c>
      <c r="AM87">
        <v>0.7000000000000002</v>
      </c>
      <c r="AN87">
        <v>0.9200000000000002</v>
      </c>
      <c r="AR87" s="75">
        <v>41415</v>
      </c>
      <c r="AS87">
        <f t="shared" si="45"/>
        <v>-1.8000000000000007</v>
      </c>
      <c r="AT87">
        <f t="shared" si="29"/>
        <v>-0.6</v>
      </c>
      <c r="AU87">
        <f t="shared" si="30"/>
        <v>-1.6000000000000014</v>
      </c>
      <c r="AV87">
        <f t="shared" si="31"/>
        <v>-1.3999999999999986</v>
      </c>
      <c r="AW87">
        <f t="shared" si="32"/>
        <v>-0.7000000000000028</v>
      </c>
      <c r="AX87">
        <f t="shared" si="33"/>
        <v>0</v>
      </c>
      <c r="AY87">
        <f t="shared" si="34"/>
        <v>0</v>
      </c>
      <c r="AZ87">
        <f t="shared" si="35"/>
        <v>0</v>
      </c>
      <c r="BA87">
        <f t="shared" si="36"/>
        <v>-1.8999999999999986</v>
      </c>
      <c r="BB87">
        <f t="shared" si="46"/>
        <v>-0.29999999999999893</v>
      </c>
      <c r="BC87">
        <f t="shared" si="37"/>
        <v>-1.1999999999999993</v>
      </c>
      <c r="BD87">
        <f t="shared" si="38"/>
        <v>-1.8999999999999986</v>
      </c>
      <c r="BE87">
        <f t="shared" si="63"/>
        <v>-0.7000000000000002</v>
      </c>
      <c r="BF87" s="75">
        <v>41415</v>
      </c>
      <c r="BG87">
        <f t="shared" si="72"/>
        <v>-29.5</v>
      </c>
      <c r="BH87">
        <f t="shared" si="72"/>
        <v>-24.8</v>
      </c>
      <c r="BI87">
        <f t="shared" si="72"/>
        <v>-14.000000000000004</v>
      </c>
      <c r="BJ87">
        <f t="shared" si="72"/>
        <v>-25.299999999999997</v>
      </c>
      <c r="BK87">
        <f t="shared" si="72"/>
        <v>-7.700000000000001</v>
      </c>
      <c r="BL87">
        <f t="shared" si="72"/>
        <v>-7.700000000000003</v>
      </c>
      <c r="BM87">
        <f t="shared" si="72"/>
        <v>-14.099999999999996</v>
      </c>
      <c r="BN87">
        <f t="shared" si="72"/>
        <v>-13.800000000000002</v>
      </c>
      <c r="BO87">
        <f t="shared" si="71"/>
        <v>-15.2</v>
      </c>
      <c r="BP87">
        <f t="shared" si="71"/>
        <v>-14.59999999999999</v>
      </c>
      <c r="BQ87">
        <f t="shared" si="71"/>
        <v>-14.3</v>
      </c>
      <c r="BR87">
        <f t="shared" si="71"/>
        <v>-18.1</v>
      </c>
      <c r="BS87">
        <f t="shared" si="71"/>
        <v>-19.9</v>
      </c>
      <c r="BT87">
        <f t="shared" si="74"/>
        <v>-16.591666666666665</v>
      </c>
    </row>
    <row r="88" spans="1:72" ht="15">
      <c r="A88" s="75">
        <v>41416</v>
      </c>
      <c r="B88">
        <v>7.2</v>
      </c>
      <c r="C88">
        <f t="shared" si="55"/>
        <v>1.9999999999999991</v>
      </c>
      <c r="D88">
        <f t="shared" si="56"/>
        <v>1.6600000000000001</v>
      </c>
      <c r="H88">
        <v>26</v>
      </c>
      <c r="I88">
        <f t="shared" si="60"/>
        <v>1.6999999999999993</v>
      </c>
      <c r="J88">
        <f t="shared" si="62"/>
        <v>1.4799999999999998</v>
      </c>
      <c r="K88">
        <v>8.8</v>
      </c>
      <c r="L88">
        <f t="shared" si="65"/>
        <v>1</v>
      </c>
      <c r="M88">
        <f t="shared" si="68"/>
        <v>1.4600000000000002</v>
      </c>
      <c r="N88">
        <v>17.3</v>
      </c>
      <c r="O88">
        <f t="shared" si="79"/>
        <v>1.0999999999999979</v>
      </c>
      <c r="P88">
        <f t="shared" si="80"/>
        <v>0.33999999999999986</v>
      </c>
      <c r="Q88">
        <v>47.2</v>
      </c>
      <c r="R88">
        <f t="shared" si="76"/>
        <v>-1.2000000000000028</v>
      </c>
      <c r="S88">
        <f t="shared" si="78"/>
        <v>-0.44000000000000056</v>
      </c>
      <c r="W88">
        <v>11.4</v>
      </c>
      <c r="X88">
        <f t="shared" si="69"/>
        <v>0.29999999999999893</v>
      </c>
      <c r="Y88">
        <f t="shared" si="73"/>
        <v>0.18000000000000008</v>
      </c>
      <c r="Z88">
        <v>25.7</v>
      </c>
      <c r="AA88">
        <f t="shared" si="64"/>
        <v>1.1000000000000014</v>
      </c>
      <c r="AB88">
        <f t="shared" si="67"/>
        <v>1.5199999999999996</v>
      </c>
      <c r="AC88" s="66">
        <v>8.4</v>
      </c>
      <c r="AD88">
        <f t="shared" si="28"/>
        <v>0.5</v>
      </c>
      <c r="AE88">
        <f t="shared" si="47"/>
        <v>0.039999999999999855</v>
      </c>
      <c r="AF88">
        <v>23.8</v>
      </c>
      <c r="AG88">
        <f t="shared" si="57"/>
        <v>1.3999999999999986</v>
      </c>
      <c r="AH88">
        <f t="shared" si="58"/>
        <v>0.8199999999999996</v>
      </c>
      <c r="AI88">
        <v>25.7</v>
      </c>
      <c r="AJ88">
        <f t="shared" si="75"/>
        <v>1.1000000000000014</v>
      </c>
      <c r="AK88">
        <f t="shared" si="77"/>
        <v>1.5199999999999996</v>
      </c>
      <c r="AL88">
        <v>4</v>
      </c>
      <c r="AM88">
        <v>1.2999999999999998</v>
      </c>
      <c r="AN88">
        <v>0.9</v>
      </c>
      <c r="AR88" s="75">
        <v>41416</v>
      </c>
      <c r="AS88">
        <f t="shared" si="45"/>
        <v>-1.9999999999999991</v>
      </c>
      <c r="AT88">
        <f t="shared" si="29"/>
        <v>0</v>
      </c>
      <c r="AU88">
        <f t="shared" si="30"/>
        <v>-1.6999999999999993</v>
      </c>
      <c r="AV88">
        <f t="shared" si="31"/>
        <v>-1</v>
      </c>
      <c r="AW88">
        <f t="shared" si="32"/>
        <v>-1.0999999999999979</v>
      </c>
      <c r="AX88">
        <f t="shared" si="33"/>
        <v>0</v>
      </c>
      <c r="AY88">
        <f t="shared" si="34"/>
        <v>0</v>
      </c>
      <c r="AZ88">
        <f t="shared" si="35"/>
        <v>-0.29999999999999893</v>
      </c>
      <c r="BA88">
        <f t="shared" si="36"/>
        <v>-1.1000000000000014</v>
      </c>
      <c r="BB88">
        <f t="shared" si="46"/>
        <v>-0.5</v>
      </c>
      <c r="BC88">
        <f t="shared" si="37"/>
        <v>-1.3999999999999986</v>
      </c>
      <c r="BD88">
        <f t="shared" si="38"/>
        <v>-1.1000000000000014</v>
      </c>
      <c r="BE88">
        <f t="shared" si="63"/>
        <v>-1.2999999999999998</v>
      </c>
      <c r="BF88" s="75">
        <v>41416</v>
      </c>
      <c r="BG88">
        <f t="shared" si="72"/>
        <v>-31.5</v>
      </c>
      <c r="BH88">
        <f t="shared" si="72"/>
        <v>-24.8</v>
      </c>
      <c r="BI88">
        <f t="shared" si="72"/>
        <v>-15.700000000000003</v>
      </c>
      <c r="BJ88">
        <f t="shared" si="72"/>
        <v>-26.299999999999997</v>
      </c>
      <c r="BK88">
        <f t="shared" si="72"/>
        <v>-8.799999999999999</v>
      </c>
      <c r="BL88">
        <f t="shared" si="72"/>
        <v>-7.700000000000003</v>
      </c>
      <c r="BM88">
        <f t="shared" si="72"/>
        <v>-14.099999999999996</v>
      </c>
      <c r="BN88">
        <f t="shared" si="72"/>
        <v>-14.100000000000001</v>
      </c>
      <c r="BO88">
        <f t="shared" si="71"/>
        <v>-16.3</v>
      </c>
      <c r="BP88">
        <f t="shared" si="71"/>
        <v>-15.09999999999999</v>
      </c>
      <c r="BQ88">
        <f t="shared" si="71"/>
        <v>-15.7</v>
      </c>
      <c r="BR88">
        <f t="shared" si="71"/>
        <v>-19.200000000000003</v>
      </c>
      <c r="BS88">
        <f t="shared" si="71"/>
        <v>-21.2</v>
      </c>
      <c r="BT88">
        <f t="shared" si="74"/>
        <v>-17.441666666666666</v>
      </c>
    </row>
    <row r="89" spans="1:72" ht="15">
      <c r="A89" s="75">
        <v>41417</v>
      </c>
      <c r="B89">
        <v>5.5</v>
      </c>
      <c r="C89">
        <f t="shared" si="55"/>
        <v>1.7000000000000002</v>
      </c>
      <c r="D89">
        <f t="shared" si="56"/>
        <v>1.7600000000000002</v>
      </c>
      <c r="H89">
        <v>25.8</v>
      </c>
      <c r="I89">
        <f t="shared" si="60"/>
        <v>0.1999999999999993</v>
      </c>
      <c r="J89">
        <f t="shared" si="62"/>
        <v>1.3399999999999999</v>
      </c>
      <c r="K89">
        <v>7.6</v>
      </c>
      <c r="L89">
        <f t="shared" si="65"/>
        <v>1.200000000000001</v>
      </c>
      <c r="M89">
        <f t="shared" si="68"/>
        <v>1.4</v>
      </c>
      <c r="N89">
        <v>16.4</v>
      </c>
      <c r="O89">
        <f t="shared" si="79"/>
        <v>0.9000000000000021</v>
      </c>
      <c r="P89">
        <f t="shared" si="80"/>
        <v>0.38000000000000045</v>
      </c>
      <c r="Q89">
        <v>47.5</v>
      </c>
      <c r="R89">
        <f t="shared" si="76"/>
        <v>-0.29999999999999716</v>
      </c>
      <c r="S89">
        <f t="shared" si="78"/>
        <v>-0.5400000000000006</v>
      </c>
      <c r="W89">
        <v>10.6</v>
      </c>
      <c r="X89">
        <f t="shared" si="69"/>
        <v>0.8000000000000007</v>
      </c>
      <c r="Y89">
        <f t="shared" si="73"/>
        <v>0.060000000000000143</v>
      </c>
      <c r="Z89">
        <v>24.6</v>
      </c>
      <c r="AA89">
        <f t="shared" si="64"/>
        <v>1.0999999999999979</v>
      </c>
      <c r="AB89">
        <f t="shared" si="67"/>
        <v>1.5200000000000002</v>
      </c>
      <c r="AC89" s="66">
        <v>8.4</v>
      </c>
      <c r="AD89">
        <f t="shared" si="28"/>
        <v>0</v>
      </c>
      <c r="AE89">
        <f t="shared" si="47"/>
        <v>0.11999999999999993</v>
      </c>
      <c r="AF89">
        <v>23.1</v>
      </c>
      <c r="AG89">
        <f t="shared" si="57"/>
        <v>0.6999999999999993</v>
      </c>
      <c r="AH89">
        <f t="shared" si="58"/>
        <v>0.9599999999999994</v>
      </c>
      <c r="AI89">
        <v>24.6</v>
      </c>
      <c r="AJ89">
        <f t="shared" si="75"/>
        <v>1.0999999999999979</v>
      </c>
      <c r="AK89">
        <f t="shared" si="77"/>
        <v>1.5200000000000002</v>
      </c>
      <c r="AL89">
        <v>2.9</v>
      </c>
      <c r="AM89">
        <v>1.1</v>
      </c>
      <c r="AN89">
        <v>0.8800000000000001</v>
      </c>
      <c r="AR89" s="75">
        <v>41417</v>
      </c>
      <c r="AS89">
        <f t="shared" si="45"/>
        <v>-1.7000000000000002</v>
      </c>
      <c r="AT89">
        <f t="shared" si="29"/>
        <v>0</v>
      </c>
      <c r="AU89">
        <f t="shared" si="30"/>
        <v>-0.1999999999999993</v>
      </c>
      <c r="AV89">
        <f t="shared" si="31"/>
        <v>-1.200000000000001</v>
      </c>
      <c r="AW89">
        <f t="shared" si="32"/>
        <v>-0.9000000000000021</v>
      </c>
      <c r="AX89">
        <f t="shared" si="33"/>
        <v>0</v>
      </c>
      <c r="AY89">
        <f t="shared" si="34"/>
        <v>0</v>
      </c>
      <c r="AZ89">
        <f t="shared" si="35"/>
        <v>-0.8000000000000007</v>
      </c>
      <c r="BA89">
        <f t="shared" si="36"/>
        <v>-1.0999999999999979</v>
      </c>
      <c r="BB89">
        <f t="shared" si="46"/>
        <v>0</v>
      </c>
      <c r="BC89">
        <f t="shared" si="37"/>
        <v>-0.6999999999999993</v>
      </c>
      <c r="BD89">
        <f t="shared" si="38"/>
        <v>-1.0999999999999979</v>
      </c>
      <c r="BE89">
        <f t="shared" si="63"/>
        <v>-1.1</v>
      </c>
      <c r="BF89" s="75">
        <v>41417</v>
      </c>
      <c r="BG89">
        <f t="shared" si="72"/>
        <v>-33.2</v>
      </c>
      <c r="BH89">
        <f t="shared" si="72"/>
        <v>-24.8</v>
      </c>
      <c r="BI89">
        <f t="shared" si="72"/>
        <v>-15.900000000000002</v>
      </c>
      <c r="BJ89">
        <f t="shared" si="72"/>
        <v>-27.5</v>
      </c>
      <c r="BK89">
        <f t="shared" si="72"/>
        <v>-9.700000000000001</v>
      </c>
      <c r="BL89">
        <f t="shared" si="72"/>
        <v>-7.700000000000003</v>
      </c>
      <c r="BM89">
        <f t="shared" si="72"/>
        <v>-14.099999999999996</v>
      </c>
      <c r="BN89">
        <f t="shared" si="72"/>
        <v>-14.900000000000002</v>
      </c>
      <c r="BO89">
        <f t="shared" si="71"/>
        <v>-17.4</v>
      </c>
      <c r="BP89">
        <f t="shared" si="71"/>
        <v>-15.09999999999999</v>
      </c>
      <c r="BQ89">
        <f t="shared" si="71"/>
        <v>-16.4</v>
      </c>
      <c r="BR89">
        <f t="shared" si="71"/>
        <v>-20.3</v>
      </c>
      <c r="BS89">
        <f t="shared" si="71"/>
        <v>-22.3</v>
      </c>
      <c r="BT89">
        <f t="shared" si="74"/>
        <v>-18.083333333333336</v>
      </c>
    </row>
    <row r="90" spans="1:72" ht="15">
      <c r="A90" s="75">
        <v>41418</v>
      </c>
      <c r="B90">
        <v>4.6</v>
      </c>
      <c r="C90">
        <f t="shared" si="55"/>
        <v>0.9000000000000004</v>
      </c>
      <c r="D90">
        <f t="shared" si="56"/>
        <v>1.6199999999999999</v>
      </c>
      <c r="H90">
        <v>25.8</v>
      </c>
      <c r="I90">
        <f t="shared" si="60"/>
        <v>0</v>
      </c>
      <c r="J90">
        <f t="shared" si="62"/>
        <v>1.06</v>
      </c>
      <c r="K90">
        <v>6.4</v>
      </c>
      <c r="L90">
        <f t="shared" si="65"/>
        <v>1.1999999999999993</v>
      </c>
      <c r="M90">
        <f t="shared" si="68"/>
        <v>1.28</v>
      </c>
      <c r="N90">
        <v>15.3</v>
      </c>
      <c r="O90">
        <f t="shared" si="79"/>
        <v>1.0999999999999979</v>
      </c>
      <c r="P90">
        <f t="shared" si="80"/>
        <v>0.4799999999999997</v>
      </c>
      <c r="Q90">
        <v>46.9</v>
      </c>
      <c r="R90">
        <f t="shared" si="76"/>
        <v>0.6000000000000014</v>
      </c>
      <c r="S90">
        <f t="shared" si="78"/>
        <v>-0.4</v>
      </c>
      <c r="W90">
        <v>8.6</v>
      </c>
      <c r="X90">
        <f t="shared" si="69"/>
        <v>2</v>
      </c>
      <c r="Y90">
        <f t="shared" si="73"/>
        <v>0.4</v>
      </c>
      <c r="Z90">
        <v>24</v>
      </c>
      <c r="AA90">
        <f t="shared" si="64"/>
        <v>0.6000000000000014</v>
      </c>
      <c r="AB90">
        <f t="shared" si="67"/>
        <v>1.2799999999999998</v>
      </c>
      <c r="AC90" s="66">
        <v>8.4</v>
      </c>
      <c r="AD90">
        <f t="shared" si="28"/>
        <v>0</v>
      </c>
      <c r="AE90">
        <f t="shared" si="47"/>
        <v>0.05999999999999979</v>
      </c>
      <c r="AF90">
        <v>22.3</v>
      </c>
      <c r="AG90">
        <f t="shared" si="57"/>
        <v>0.8000000000000007</v>
      </c>
      <c r="AH90">
        <f t="shared" si="58"/>
        <v>1.0199999999999996</v>
      </c>
      <c r="AI90">
        <v>24</v>
      </c>
      <c r="AJ90">
        <f t="shared" si="75"/>
        <v>0.6000000000000014</v>
      </c>
      <c r="AK90">
        <f t="shared" si="77"/>
        <v>1.2799999999999998</v>
      </c>
      <c r="AM90">
        <v>2.9</v>
      </c>
      <c r="AN90">
        <v>1.26</v>
      </c>
      <c r="AR90" s="75">
        <v>41418</v>
      </c>
      <c r="AS90">
        <f t="shared" si="45"/>
        <v>-0.9000000000000004</v>
      </c>
      <c r="AT90">
        <f t="shared" si="29"/>
        <v>0</v>
      </c>
      <c r="AU90">
        <f t="shared" si="30"/>
        <v>0</v>
      </c>
      <c r="AV90">
        <f t="shared" si="31"/>
        <v>-1.1999999999999993</v>
      </c>
      <c r="AW90">
        <f t="shared" si="32"/>
        <v>-1.0999999999999979</v>
      </c>
      <c r="AX90">
        <f t="shared" si="33"/>
        <v>-0.6000000000000014</v>
      </c>
      <c r="AY90">
        <f t="shared" si="34"/>
        <v>0</v>
      </c>
      <c r="AZ90">
        <f t="shared" si="35"/>
        <v>-2</v>
      </c>
      <c r="BA90">
        <f t="shared" si="36"/>
        <v>-0.6000000000000014</v>
      </c>
      <c r="BB90">
        <f t="shared" si="46"/>
        <v>0</v>
      </c>
      <c r="BC90">
        <f t="shared" si="37"/>
        <v>-0.8000000000000007</v>
      </c>
      <c r="BD90">
        <f t="shared" si="38"/>
        <v>-0.6000000000000014</v>
      </c>
      <c r="BE90">
        <f t="shared" si="63"/>
        <v>-2.9</v>
      </c>
      <c r="BF90" s="75">
        <v>41418</v>
      </c>
      <c r="BG90">
        <f t="shared" si="72"/>
        <v>-34.1</v>
      </c>
      <c r="BH90">
        <f t="shared" si="72"/>
        <v>-24.8</v>
      </c>
      <c r="BI90">
        <f t="shared" si="72"/>
        <v>-15.900000000000002</v>
      </c>
      <c r="BJ90">
        <f t="shared" si="72"/>
        <v>-28.7</v>
      </c>
      <c r="BK90">
        <f t="shared" si="72"/>
        <v>-10.799999999999999</v>
      </c>
      <c r="BL90">
        <f t="shared" si="72"/>
        <v>-8.300000000000004</v>
      </c>
      <c r="BM90">
        <f t="shared" si="72"/>
        <v>-14.099999999999996</v>
      </c>
      <c r="BN90">
        <f t="shared" si="72"/>
        <v>-16.900000000000002</v>
      </c>
      <c r="BO90">
        <f t="shared" si="71"/>
        <v>-18</v>
      </c>
      <c r="BP90">
        <f t="shared" si="71"/>
        <v>-15.09999999999999</v>
      </c>
      <c r="BQ90">
        <f t="shared" si="71"/>
        <v>-17.2</v>
      </c>
      <c r="BR90">
        <f t="shared" si="71"/>
        <v>-20.900000000000002</v>
      </c>
      <c r="BS90">
        <f t="shared" si="71"/>
        <v>-25.2</v>
      </c>
      <c r="BT90">
        <f t="shared" si="74"/>
        <v>-18.733333333333334</v>
      </c>
    </row>
    <row r="91" spans="1:72" ht="15">
      <c r="A91" s="75">
        <v>41419</v>
      </c>
      <c r="B91">
        <v>2.8</v>
      </c>
      <c r="C91">
        <f t="shared" si="55"/>
        <v>1.7999999999999998</v>
      </c>
      <c r="D91">
        <f t="shared" si="56"/>
        <v>1.64</v>
      </c>
      <c r="H91">
        <v>25.9</v>
      </c>
      <c r="I91">
        <f t="shared" si="60"/>
        <v>-0.09999999999999787</v>
      </c>
      <c r="J91">
        <f t="shared" si="62"/>
        <v>0.6800000000000004</v>
      </c>
      <c r="K91">
        <v>5.4</v>
      </c>
      <c r="L91">
        <f t="shared" si="65"/>
        <v>1</v>
      </c>
      <c r="M91">
        <f t="shared" si="68"/>
        <v>1.1599999999999997</v>
      </c>
      <c r="N91">
        <v>15.3</v>
      </c>
      <c r="O91">
        <f t="shared" si="79"/>
        <v>0</v>
      </c>
      <c r="P91">
        <f t="shared" si="80"/>
        <v>0.7600000000000001</v>
      </c>
      <c r="Q91">
        <v>46.5</v>
      </c>
      <c r="R91">
        <f t="shared" si="76"/>
        <v>0.3999999999999986</v>
      </c>
      <c r="S91">
        <f t="shared" si="78"/>
        <v>-0.3</v>
      </c>
      <c r="W91">
        <v>6.8</v>
      </c>
      <c r="X91">
        <f t="shared" si="69"/>
        <v>1.7999999999999998</v>
      </c>
      <c r="Y91">
        <f t="shared" si="73"/>
        <v>0.8000000000000002</v>
      </c>
      <c r="Z91">
        <v>23.2</v>
      </c>
      <c r="AA91">
        <f t="shared" si="64"/>
        <v>0.8000000000000007</v>
      </c>
      <c r="AB91">
        <f t="shared" si="67"/>
        <v>1.1</v>
      </c>
      <c r="AC91" s="66">
        <v>8.9</v>
      </c>
      <c r="AD91">
        <f t="shared" si="28"/>
        <v>-0.5</v>
      </c>
      <c r="AE91">
        <f t="shared" si="47"/>
        <v>0.05999999999999979</v>
      </c>
      <c r="AF91">
        <v>21.6</v>
      </c>
      <c r="AG91">
        <f t="shared" si="57"/>
        <v>0.6999999999999993</v>
      </c>
      <c r="AH91">
        <f t="shared" si="58"/>
        <v>0.9599999999999994</v>
      </c>
      <c r="AI91">
        <v>23.2</v>
      </c>
      <c r="AJ91">
        <f t="shared" si="75"/>
        <v>0.8000000000000007</v>
      </c>
      <c r="AK91">
        <f t="shared" si="77"/>
        <v>1.1</v>
      </c>
      <c r="AM91">
        <v>0</v>
      </c>
      <c r="AN91">
        <v>1.2</v>
      </c>
      <c r="AR91" s="75">
        <v>41419</v>
      </c>
      <c r="AS91">
        <f t="shared" si="45"/>
        <v>-1.7999999999999998</v>
      </c>
      <c r="AT91">
        <f t="shared" si="29"/>
        <v>0</v>
      </c>
      <c r="AU91">
        <f t="shared" si="30"/>
        <v>0</v>
      </c>
      <c r="AV91">
        <f t="shared" si="31"/>
        <v>-1</v>
      </c>
      <c r="AW91">
        <f t="shared" si="32"/>
        <v>0</v>
      </c>
      <c r="AX91">
        <f t="shared" si="33"/>
        <v>-0.3999999999999986</v>
      </c>
      <c r="AY91">
        <f t="shared" si="34"/>
        <v>0</v>
      </c>
      <c r="AZ91">
        <f t="shared" si="35"/>
        <v>-1.7999999999999998</v>
      </c>
      <c r="BA91">
        <f t="shared" si="36"/>
        <v>-0.8000000000000007</v>
      </c>
      <c r="BB91">
        <f t="shared" si="46"/>
        <v>0</v>
      </c>
      <c r="BC91">
        <f t="shared" si="37"/>
        <v>-0.6999999999999993</v>
      </c>
      <c r="BD91">
        <f t="shared" si="38"/>
        <v>-0.8000000000000007</v>
      </c>
      <c r="BE91">
        <f t="shared" si="63"/>
        <v>0</v>
      </c>
      <c r="BF91" s="75">
        <v>41419</v>
      </c>
      <c r="BG91">
        <f t="shared" si="72"/>
        <v>-35.9</v>
      </c>
      <c r="BH91">
        <f t="shared" si="72"/>
        <v>-24.8</v>
      </c>
      <c r="BI91">
        <f t="shared" si="72"/>
        <v>-15.900000000000002</v>
      </c>
      <c r="BJ91">
        <f t="shared" si="72"/>
        <v>-29.7</v>
      </c>
      <c r="BK91">
        <f t="shared" si="72"/>
        <v>-10.799999999999999</v>
      </c>
      <c r="BL91">
        <f t="shared" si="72"/>
        <v>-8.700000000000003</v>
      </c>
      <c r="BM91">
        <f t="shared" si="72"/>
        <v>-14.099999999999996</v>
      </c>
      <c r="BN91">
        <f t="shared" si="72"/>
        <v>-18.700000000000003</v>
      </c>
      <c r="BO91">
        <f t="shared" si="71"/>
        <v>-18.8</v>
      </c>
      <c r="BP91">
        <f t="shared" si="71"/>
        <v>-15.09999999999999</v>
      </c>
      <c r="BQ91">
        <f t="shared" si="71"/>
        <v>-17.9</v>
      </c>
      <c r="BR91">
        <f t="shared" si="71"/>
        <v>-21.700000000000003</v>
      </c>
      <c r="BS91">
        <f t="shared" si="71"/>
        <v>-25.2</v>
      </c>
      <c r="BT91">
        <f t="shared" si="74"/>
        <v>-19.34166666666667</v>
      </c>
    </row>
    <row r="92" spans="1:72" ht="15">
      <c r="A92" s="75">
        <v>41420</v>
      </c>
      <c r="B92">
        <v>1.5</v>
      </c>
      <c r="C92">
        <f t="shared" si="55"/>
        <v>1.2999999999999998</v>
      </c>
      <c r="D92">
        <f t="shared" si="56"/>
        <v>1.5399999999999998</v>
      </c>
      <c r="H92">
        <v>25.5</v>
      </c>
      <c r="I92">
        <f t="shared" si="60"/>
        <v>0.3999999999999986</v>
      </c>
      <c r="J92">
        <f t="shared" si="62"/>
        <v>0.43999999999999984</v>
      </c>
      <c r="K92">
        <v>4.5</v>
      </c>
      <c r="L92">
        <f t="shared" si="65"/>
        <v>0.9000000000000004</v>
      </c>
      <c r="M92">
        <f t="shared" si="68"/>
        <v>1.06</v>
      </c>
      <c r="N92">
        <v>14.4</v>
      </c>
      <c r="O92">
        <f t="shared" si="79"/>
        <v>0.9000000000000004</v>
      </c>
      <c r="P92">
        <f t="shared" si="80"/>
        <v>0.7999999999999996</v>
      </c>
      <c r="Q92">
        <v>46.4</v>
      </c>
      <c r="R92">
        <f t="shared" si="76"/>
        <v>0.10000000000000142</v>
      </c>
      <c r="S92">
        <f t="shared" si="78"/>
        <v>-0.07999999999999971</v>
      </c>
      <c r="W92">
        <v>5.2</v>
      </c>
      <c r="X92">
        <f t="shared" si="69"/>
        <v>1.5999999999999996</v>
      </c>
      <c r="Y92">
        <f t="shared" si="73"/>
        <v>1.2999999999999998</v>
      </c>
      <c r="Z92">
        <v>22.5</v>
      </c>
      <c r="AA92">
        <f t="shared" si="64"/>
        <v>0.6999999999999993</v>
      </c>
      <c r="AB92">
        <f t="shared" si="67"/>
        <v>0.8600000000000001</v>
      </c>
      <c r="AC92" s="66">
        <v>8.7</v>
      </c>
      <c r="AD92">
        <f t="shared" si="28"/>
        <v>0.20000000000000107</v>
      </c>
      <c r="AE92">
        <f t="shared" si="47"/>
        <v>0.040000000000000216</v>
      </c>
      <c r="AF92">
        <v>21.3</v>
      </c>
      <c r="AG92">
        <f t="shared" si="57"/>
        <v>0.3000000000000007</v>
      </c>
      <c r="AH92">
        <f t="shared" si="58"/>
        <v>0.7799999999999997</v>
      </c>
      <c r="AI92">
        <v>22.5</v>
      </c>
      <c r="AJ92">
        <f t="shared" si="75"/>
        <v>0.6999999999999993</v>
      </c>
      <c r="AK92">
        <f t="shared" si="77"/>
        <v>0.8600000000000001</v>
      </c>
      <c r="AM92">
        <v>0</v>
      </c>
      <c r="AN92">
        <v>1.06</v>
      </c>
      <c r="AR92" s="75">
        <v>41420</v>
      </c>
      <c r="AS92">
        <f t="shared" si="45"/>
        <v>-1.2999999999999998</v>
      </c>
      <c r="AT92">
        <f t="shared" si="29"/>
        <v>0</v>
      </c>
      <c r="AU92">
        <f t="shared" si="30"/>
        <v>-0.3999999999999986</v>
      </c>
      <c r="AV92">
        <f t="shared" si="31"/>
        <v>-0.9000000000000004</v>
      </c>
      <c r="AW92">
        <f t="shared" si="32"/>
        <v>-0.9000000000000004</v>
      </c>
      <c r="AX92">
        <f t="shared" si="33"/>
        <v>-0.10000000000000142</v>
      </c>
      <c r="AY92">
        <f t="shared" si="34"/>
        <v>0</v>
      </c>
      <c r="AZ92">
        <f t="shared" si="35"/>
        <v>-1.5999999999999996</v>
      </c>
      <c r="BA92">
        <f t="shared" si="36"/>
        <v>-0.6999999999999993</v>
      </c>
      <c r="BB92">
        <f t="shared" si="46"/>
        <v>-0.20000000000000107</v>
      </c>
      <c r="BC92">
        <f t="shared" si="37"/>
        <v>-0.3000000000000007</v>
      </c>
      <c r="BD92">
        <f t="shared" si="38"/>
        <v>-0.6999999999999993</v>
      </c>
      <c r="BE92">
        <f t="shared" si="63"/>
        <v>0</v>
      </c>
      <c r="BF92" s="75">
        <v>41420</v>
      </c>
      <c r="BG92">
        <f t="shared" si="72"/>
        <v>-37.199999999999996</v>
      </c>
      <c r="BH92">
        <f t="shared" si="72"/>
        <v>-24.8</v>
      </c>
      <c r="BI92">
        <f t="shared" si="72"/>
        <v>-16.3</v>
      </c>
      <c r="BJ92">
        <f t="shared" si="72"/>
        <v>-30.6</v>
      </c>
      <c r="BK92">
        <f t="shared" si="72"/>
        <v>-11.7</v>
      </c>
      <c r="BL92">
        <f t="shared" si="72"/>
        <v>-8.800000000000004</v>
      </c>
      <c r="BM92">
        <f t="shared" si="72"/>
        <v>-14.099999999999996</v>
      </c>
      <c r="BN92">
        <f t="shared" si="72"/>
        <v>-20.300000000000004</v>
      </c>
      <c r="BO92">
        <f t="shared" si="71"/>
        <v>-19.5</v>
      </c>
      <c r="BP92">
        <f t="shared" si="71"/>
        <v>-15.299999999999992</v>
      </c>
      <c r="BQ92">
        <f t="shared" si="71"/>
        <v>-18.2</v>
      </c>
      <c r="BR92">
        <f t="shared" si="71"/>
        <v>-22.400000000000002</v>
      </c>
      <c r="BS92">
        <f t="shared" si="71"/>
        <v>-25.2</v>
      </c>
      <c r="BT92">
        <f t="shared" si="74"/>
        <v>-19.933333333333334</v>
      </c>
    </row>
    <row r="93" spans="1:72" ht="15">
      <c r="A93" s="75">
        <v>41421</v>
      </c>
      <c r="B93">
        <v>0.9</v>
      </c>
      <c r="C93">
        <f t="shared" si="55"/>
        <v>0.6</v>
      </c>
      <c r="D93">
        <f t="shared" si="56"/>
        <v>1.26</v>
      </c>
      <c r="H93">
        <v>24.7</v>
      </c>
      <c r="I93">
        <f t="shared" si="60"/>
        <v>0.8000000000000007</v>
      </c>
      <c r="J93">
        <f t="shared" si="62"/>
        <v>0.2600000000000001</v>
      </c>
      <c r="K93">
        <v>3.6</v>
      </c>
      <c r="L93">
        <f t="shared" si="65"/>
        <v>0.8999999999999999</v>
      </c>
      <c r="M93" s="39">
        <f t="shared" si="68"/>
        <v>1.0400000000000003</v>
      </c>
      <c r="N93">
        <v>13.7</v>
      </c>
      <c r="O93">
        <f t="shared" si="79"/>
        <v>0.7000000000000011</v>
      </c>
      <c r="P93">
        <f t="shared" si="80"/>
        <v>0.7200000000000003</v>
      </c>
      <c r="Q93">
        <v>45.8</v>
      </c>
      <c r="R93">
        <f t="shared" si="76"/>
        <v>0.6000000000000014</v>
      </c>
      <c r="S93">
        <f t="shared" si="78"/>
        <v>0.28000000000000114</v>
      </c>
      <c r="W93">
        <v>3.5</v>
      </c>
      <c r="X93">
        <f t="shared" si="69"/>
        <v>1.7000000000000002</v>
      </c>
      <c r="Y93">
        <f t="shared" si="73"/>
        <v>1.58</v>
      </c>
      <c r="Z93">
        <v>20.7</v>
      </c>
      <c r="AA93">
        <f t="shared" si="64"/>
        <v>1.8000000000000007</v>
      </c>
      <c r="AB93">
        <f t="shared" si="67"/>
        <v>1</v>
      </c>
      <c r="AC93" s="66">
        <v>8</v>
      </c>
      <c r="AD93">
        <f t="shared" si="28"/>
        <v>0.6999999999999993</v>
      </c>
      <c r="AE93">
        <f t="shared" si="47"/>
        <v>0.08000000000000007</v>
      </c>
      <c r="AF93">
        <v>20.6</v>
      </c>
      <c r="AG93">
        <f t="shared" si="57"/>
        <v>0.6999999999999993</v>
      </c>
      <c r="AH93">
        <f t="shared" si="58"/>
        <v>0.6399999999999999</v>
      </c>
      <c r="AI93">
        <v>20.7</v>
      </c>
      <c r="AJ93">
        <f t="shared" si="75"/>
        <v>1.8000000000000007</v>
      </c>
      <c r="AK93">
        <f t="shared" si="77"/>
        <v>1</v>
      </c>
      <c r="AM93">
        <v>0</v>
      </c>
      <c r="AN93">
        <v>0.8</v>
      </c>
      <c r="AR93" s="75">
        <v>41421</v>
      </c>
      <c r="AS93">
        <f t="shared" si="45"/>
        <v>-0.6</v>
      </c>
      <c r="AT93">
        <f t="shared" si="29"/>
        <v>0</v>
      </c>
      <c r="AU93">
        <f t="shared" si="30"/>
        <v>-0.8000000000000007</v>
      </c>
      <c r="AV93">
        <f t="shared" si="31"/>
        <v>-0.8999999999999999</v>
      </c>
      <c r="AW93">
        <f t="shared" si="32"/>
        <v>-0.7000000000000011</v>
      </c>
      <c r="AX93">
        <f t="shared" si="33"/>
        <v>-0.6000000000000014</v>
      </c>
      <c r="AY93">
        <f t="shared" si="34"/>
        <v>0</v>
      </c>
      <c r="AZ93">
        <f t="shared" si="35"/>
        <v>-1.7000000000000002</v>
      </c>
      <c r="BA93">
        <f t="shared" si="36"/>
        <v>-1.8000000000000007</v>
      </c>
      <c r="BB93">
        <f t="shared" si="46"/>
        <v>-0.6999999999999993</v>
      </c>
      <c r="BC93">
        <f t="shared" si="37"/>
        <v>-0.6999999999999993</v>
      </c>
      <c r="BD93">
        <f t="shared" si="38"/>
        <v>-1.8000000000000007</v>
      </c>
      <c r="BE93">
        <f t="shared" si="63"/>
        <v>0</v>
      </c>
      <c r="BF93" s="75">
        <v>41421</v>
      </c>
      <c r="BG93">
        <f t="shared" si="72"/>
        <v>-37.8</v>
      </c>
      <c r="BH93">
        <f t="shared" si="72"/>
        <v>-24.8</v>
      </c>
      <c r="BI93">
        <f t="shared" si="72"/>
        <v>-17.1</v>
      </c>
      <c r="BJ93">
        <f t="shared" si="72"/>
        <v>-31.5</v>
      </c>
      <c r="BK93">
        <f t="shared" si="72"/>
        <v>-12.4</v>
      </c>
      <c r="BL93">
        <f t="shared" si="72"/>
        <v>-9.400000000000006</v>
      </c>
      <c r="BM93">
        <f t="shared" si="72"/>
        <v>-14.099999999999996</v>
      </c>
      <c r="BN93">
        <f t="shared" si="72"/>
        <v>-22.000000000000004</v>
      </c>
      <c r="BO93">
        <f t="shared" si="71"/>
        <v>-21.3</v>
      </c>
      <c r="BP93">
        <f t="shared" si="71"/>
        <v>-15.999999999999991</v>
      </c>
      <c r="BQ93">
        <f t="shared" si="71"/>
        <v>-18.9</v>
      </c>
      <c r="BR93">
        <f t="shared" si="71"/>
        <v>-24.200000000000003</v>
      </c>
      <c r="BS93">
        <f t="shared" si="71"/>
        <v>-25.2</v>
      </c>
      <c r="BT93">
        <f t="shared" si="74"/>
        <v>-20.791666666666668</v>
      </c>
    </row>
    <row r="94" spans="1:72" ht="15">
      <c r="A94" s="75">
        <v>41422</v>
      </c>
      <c r="B94">
        <v>0.3</v>
      </c>
      <c r="C94">
        <f t="shared" si="55"/>
        <v>0.6000000000000001</v>
      </c>
      <c r="D94">
        <f t="shared" si="56"/>
        <v>1.0399999999999998</v>
      </c>
      <c r="H94">
        <v>23.7</v>
      </c>
      <c r="I94">
        <f t="shared" si="60"/>
        <v>1</v>
      </c>
      <c r="J94">
        <f t="shared" si="62"/>
        <v>0.42000000000000026</v>
      </c>
      <c r="K94">
        <v>2.3</v>
      </c>
      <c r="L94">
        <f t="shared" si="65"/>
        <v>1.3000000000000003</v>
      </c>
      <c r="M94" s="39">
        <f t="shared" si="68"/>
        <v>1.06</v>
      </c>
      <c r="N94">
        <v>12.5</v>
      </c>
      <c r="O94">
        <f t="shared" si="79"/>
        <v>1.1999999999999993</v>
      </c>
      <c r="P94">
        <f t="shared" si="80"/>
        <v>0.7799999999999997</v>
      </c>
      <c r="Q94">
        <v>45.5</v>
      </c>
      <c r="R94">
        <f t="shared" si="76"/>
        <v>0.29999999999999716</v>
      </c>
      <c r="S94">
        <f t="shared" si="78"/>
        <v>0.4</v>
      </c>
      <c r="W94">
        <v>2.5</v>
      </c>
      <c r="X94">
        <f t="shared" si="69"/>
        <v>1</v>
      </c>
      <c r="Y94">
        <f t="shared" si="73"/>
        <v>1.6199999999999999</v>
      </c>
      <c r="Z94">
        <v>18.6</v>
      </c>
      <c r="AA94">
        <f t="shared" si="64"/>
        <v>2.099999999999998</v>
      </c>
      <c r="AB94">
        <f t="shared" si="67"/>
        <v>1.2</v>
      </c>
      <c r="AC94" s="66">
        <v>6.8</v>
      </c>
      <c r="AD94">
        <f t="shared" si="28"/>
        <v>1.2000000000000002</v>
      </c>
      <c r="AE94">
        <f t="shared" si="47"/>
        <v>0.3200000000000001</v>
      </c>
      <c r="AF94">
        <v>20.1</v>
      </c>
      <c r="AG94">
        <f t="shared" si="57"/>
        <v>0.5</v>
      </c>
      <c r="AH94">
        <f t="shared" si="58"/>
        <v>0.6</v>
      </c>
      <c r="AI94">
        <v>18.6</v>
      </c>
      <c r="AJ94">
        <f t="shared" si="75"/>
        <v>2.099999999999998</v>
      </c>
      <c r="AK94">
        <f t="shared" si="77"/>
        <v>1.2</v>
      </c>
      <c r="AM94">
        <v>0</v>
      </c>
      <c r="AN94">
        <v>0.58</v>
      </c>
      <c r="AR94" s="75">
        <v>41422</v>
      </c>
      <c r="AS94">
        <f t="shared" si="45"/>
        <v>-0.6000000000000001</v>
      </c>
      <c r="AT94">
        <f t="shared" si="29"/>
        <v>0</v>
      </c>
      <c r="AU94">
        <f t="shared" si="30"/>
        <v>-1</v>
      </c>
      <c r="AV94">
        <f t="shared" si="31"/>
        <v>-1.3000000000000003</v>
      </c>
      <c r="AW94">
        <f t="shared" si="32"/>
        <v>-1.1999999999999993</v>
      </c>
      <c r="AX94">
        <f t="shared" si="33"/>
        <v>-0.29999999999999716</v>
      </c>
      <c r="AY94">
        <f t="shared" si="34"/>
        <v>0</v>
      </c>
      <c r="AZ94">
        <f t="shared" si="35"/>
        <v>-1</v>
      </c>
      <c r="BA94">
        <f t="shared" si="36"/>
        <v>-2.099999999999998</v>
      </c>
      <c r="BB94">
        <f t="shared" si="46"/>
        <v>-1.2000000000000002</v>
      </c>
      <c r="BC94">
        <f t="shared" si="37"/>
        <v>-0.5</v>
      </c>
      <c r="BD94">
        <f t="shared" si="38"/>
        <v>-2.099999999999998</v>
      </c>
      <c r="BE94">
        <f t="shared" si="63"/>
        <v>0</v>
      </c>
      <c r="BF94" s="75">
        <v>41422</v>
      </c>
      <c r="BG94">
        <f t="shared" si="72"/>
        <v>-38.4</v>
      </c>
      <c r="BH94">
        <f t="shared" si="72"/>
        <v>-24.8</v>
      </c>
      <c r="BI94">
        <f t="shared" si="72"/>
        <v>-18.1</v>
      </c>
      <c r="BJ94">
        <f t="shared" si="72"/>
        <v>-32.8</v>
      </c>
      <c r="BK94">
        <f t="shared" si="72"/>
        <v>-13.6</v>
      </c>
      <c r="BL94">
        <f t="shared" si="72"/>
        <v>-9.700000000000003</v>
      </c>
      <c r="BM94">
        <f t="shared" si="72"/>
        <v>-14.099999999999996</v>
      </c>
      <c r="BN94">
        <f t="shared" si="72"/>
        <v>-23.000000000000004</v>
      </c>
      <c r="BO94">
        <f t="shared" si="71"/>
        <v>-23.4</v>
      </c>
      <c r="BP94">
        <f t="shared" si="71"/>
        <v>-17.199999999999992</v>
      </c>
      <c r="BQ94">
        <f t="shared" si="71"/>
        <v>-19.4</v>
      </c>
      <c r="BR94">
        <f t="shared" si="71"/>
        <v>-26.3</v>
      </c>
      <c r="BS94">
        <f t="shared" si="71"/>
        <v>-25.2</v>
      </c>
      <c r="BT94">
        <f t="shared" si="74"/>
        <v>-21.733333333333334</v>
      </c>
    </row>
    <row r="95" spans="1:72" ht="15">
      <c r="A95" s="75">
        <v>41423</v>
      </c>
      <c r="B95" s="9">
        <v>0</v>
      </c>
      <c r="C95" s="9">
        <f t="shared" si="55"/>
        <v>0.3</v>
      </c>
      <c r="D95" s="9">
        <f t="shared" si="56"/>
        <v>0.9199999999999999</v>
      </c>
      <c r="H95">
        <v>22.6</v>
      </c>
      <c r="I95">
        <f t="shared" si="60"/>
        <v>1.0999999999999979</v>
      </c>
      <c r="J95">
        <f t="shared" si="62"/>
        <v>0.6399999999999999</v>
      </c>
      <c r="K95">
        <v>1.4</v>
      </c>
      <c r="L95">
        <f t="shared" si="65"/>
        <v>0.8999999999999999</v>
      </c>
      <c r="M95" s="39">
        <f t="shared" si="68"/>
        <v>1</v>
      </c>
      <c r="N95">
        <v>11</v>
      </c>
      <c r="O95">
        <f t="shared" si="79"/>
        <v>1.5</v>
      </c>
      <c r="P95">
        <f t="shared" si="80"/>
        <v>0.8600000000000001</v>
      </c>
      <c r="Q95">
        <v>45.3</v>
      </c>
      <c r="R95">
        <f t="shared" si="76"/>
        <v>0.20000000000000284</v>
      </c>
      <c r="S95">
        <f t="shared" si="78"/>
        <v>0.3200000000000003</v>
      </c>
      <c r="W95">
        <v>1.9</v>
      </c>
      <c r="X95">
        <f t="shared" si="69"/>
        <v>0.6000000000000001</v>
      </c>
      <c r="Y95">
        <f t="shared" si="73"/>
        <v>1.3399999999999999</v>
      </c>
      <c r="Z95">
        <v>16.5</v>
      </c>
      <c r="AA95">
        <f t="shared" si="64"/>
        <v>2.1000000000000014</v>
      </c>
      <c r="AB95">
        <f t="shared" si="67"/>
        <v>1.5</v>
      </c>
      <c r="AC95" s="66">
        <v>5.9</v>
      </c>
      <c r="AD95">
        <f t="shared" si="28"/>
        <v>0.8999999999999995</v>
      </c>
      <c r="AE95">
        <f t="shared" si="47"/>
        <v>0.5</v>
      </c>
      <c r="AF95">
        <v>19.1</v>
      </c>
      <c r="AG95">
        <f t="shared" si="57"/>
        <v>1</v>
      </c>
      <c r="AH95">
        <f t="shared" si="58"/>
        <v>0.6399999999999999</v>
      </c>
      <c r="AI95">
        <v>16.5</v>
      </c>
      <c r="AJ95">
        <f t="shared" si="75"/>
        <v>2.1000000000000014</v>
      </c>
      <c r="AK95">
        <f t="shared" si="77"/>
        <v>1.5</v>
      </c>
      <c r="AR95" s="75">
        <v>41423</v>
      </c>
      <c r="AS95">
        <f t="shared" si="45"/>
        <v>-0.3</v>
      </c>
      <c r="AT95">
        <f t="shared" si="29"/>
        <v>0</v>
      </c>
      <c r="AU95">
        <f t="shared" si="30"/>
        <v>-1.0999999999999979</v>
      </c>
      <c r="AV95">
        <f t="shared" si="31"/>
        <v>-0.8999999999999999</v>
      </c>
      <c r="AW95">
        <f t="shared" si="32"/>
        <v>-1.5</v>
      </c>
      <c r="AX95">
        <f t="shared" si="33"/>
        <v>-0.20000000000000284</v>
      </c>
      <c r="AY95">
        <f t="shared" si="34"/>
        <v>0</v>
      </c>
      <c r="AZ95">
        <f t="shared" si="35"/>
        <v>-0.6000000000000001</v>
      </c>
      <c r="BA95">
        <f t="shared" si="36"/>
        <v>-2.1000000000000014</v>
      </c>
      <c r="BB95">
        <f t="shared" si="46"/>
        <v>-0.8999999999999995</v>
      </c>
      <c r="BC95">
        <f t="shared" si="37"/>
        <v>-1</v>
      </c>
      <c r="BD95">
        <f t="shared" si="38"/>
        <v>-2.1000000000000014</v>
      </c>
      <c r="BE95">
        <f t="shared" si="63"/>
        <v>0</v>
      </c>
      <c r="BF95" s="75">
        <v>41423</v>
      </c>
      <c r="BG95">
        <f t="shared" si="72"/>
        <v>-38.699999999999996</v>
      </c>
      <c r="BH95">
        <f t="shared" si="72"/>
        <v>-24.8</v>
      </c>
      <c r="BI95">
        <f t="shared" si="72"/>
        <v>-19.2</v>
      </c>
      <c r="BJ95">
        <f t="shared" si="72"/>
        <v>-33.699999999999996</v>
      </c>
      <c r="BK95">
        <f t="shared" si="72"/>
        <v>-15.1</v>
      </c>
      <c r="BL95">
        <f t="shared" si="72"/>
        <v>-9.900000000000006</v>
      </c>
      <c r="BM95">
        <f t="shared" si="72"/>
        <v>-14.099999999999996</v>
      </c>
      <c r="BN95">
        <f t="shared" si="72"/>
        <v>-23.600000000000005</v>
      </c>
      <c r="BO95">
        <f t="shared" si="71"/>
        <v>-25.5</v>
      </c>
      <c r="BP95">
        <f t="shared" si="71"/>
        <v>-18.09999999999999</v>
      </c>
      <c r="BQ95">
        <f t="shared" si="71"/>
        <v>-20.4</v>
      </c>
      <c r="BR95">
        <f t="shared" si="71"/>
        <v>-28.400000000000002</v>
      </c>
      <c r="BS95">
        <f t="shared" si="71"/>
        <v>-25.2</v>
      </c>
      <c r="BT95">
        <f t="shared" si="74"/>
        <v>-22.625</v>
      </c>
    </row>
    <row r="96" spans="1:72" ht="15">
      <c r="A96" s="75">
        <v>41424</v>
      </c>
      <c r="H96">
        <v>20.9</v>
      </c>
      <c r="I96">
        <f t="shared" si="60"/>
        <v>1.7000000000000028</v>
      </c>
      <c r="J96">
        <f t="shared" si="62"/>
        <v>1</v>
      </c>
      <c r="K96">
        <v>0.7</v>
      </c>
      <c r="L96">
        <f t="shared" si="65"/>
        <v>0.7</v>
      </c>
      <c r="M96" s="39">
        <f t="shared" si="68"/>
        <v>0.9400000000000001</v>
      </c>
      <c r="N96">
        <v>9.7</v>
      </c>
      <c r="O96">
        <f t="shared" si="79"/>
        <v>1.3000000000000007</v>
      </c>
      <c r="P96">
        <f t="shared" si="80"/>
        <v>1.1200000000000003</v>
      </c>
      <c r="Q96">
        <v>43.6</v>
      </c>
      <c r="R96">
        <f t="shared" si="76"/>
        <v>1.6999999999999957</v>
      </c>
      <c r="S96">
        <f t="shared" si="78"/>
        <v>0.5799999999999997</v>
      </c>
      <c r="W96">
        <v>2.6</v>
      </c>
      <c r="X96">
        <f t="shared" si="69"/>
        <v>-0.7000000000000002</v>
      </c>
      <c r="Y96">
        <f t="shared" si="73"/>
        <v>0.8400000000000001</v>
      </c>
      <c r="Z96">
        <v>14.8</v>
      </c>
      <c r="AA96">
        <f t="shared" si="64"/>
        <v>1.6999999999999993</v>
      </c>
      <c r="AB96">
        <f t="shared" si="67"/>
        <v>1.6799999999999997</v>
      </c>
      <c r="AC96" s="66">
        <v>5</v>
      </c>
      <c r="AD96">
        <f t="shared" si="28"/>
        <v>0.9000000000000004</v>
      </c>
      <c r="AE96">
        <f t="shared" si="47"/>
        <v>0.78</v>
      </c>
      <c r="AF96">
        <v>18.1</v>
      </c>
      <c r="AG96">
        <f t="shared" si="57"/>
        <v>1</v>
      </c>
      <c r="AH96">
        <f t="shared" si="58"/>
        <v>0.7</v>
      </c>
      <c r="AI96">
        <v>14.8</v>
      </c>
      <c r="AJ96">
        <f t="shared" si="75"/>
        <v>1.6999999999999993</v>
      </c>
      <c r="AK96">
        <f t="shared" si="77"/>
        <v>1.6799999999999997</v>
      </c>
      <c r="AR96" s="75">
        <v>41424</v>
      </c>
      <c r="AS96">
        <f t="shared" si="45"/>
        <v>0</v>
      </c>
      <c r="AT96">
        <f t="shared" si="29"/>
        <v>0</v>
      </c>
      <c r="AU96">
        <f t="shared" si="30"/>
        <v>-1.7000000000000028</v>
      </c>
      <c r="AV96">
        <f t="shared" si="31"/>
        <v>-0.7</v>
      </c>
      <c r="AW96">
        <f t="shared" si="32"/>
        <v>-1.3000000000000007</v>
      </c>
      <c r="AX96">
        <f t="shared" si="33"/>
        <v>-1.6999999999999957</v>
      </c>
      <c r="AY96">
        <f t="shared" si="34"/>
        <v>0</v>
      </c>
      <c r="AZ96">
        <f t="shared" si="35"/>
        <v>0</v>
      </c>
      <c r="BA96">
        <f t="shared" si="36"/>
        <v>-1.6999999999999993</v>
      </c>
      <c r="BB96">
        <f t="shared" si="46"/>
        <v>-0.9000000000000004</v>
      </c>
      <c r="BC96">
        <f t="shared" si="37"/>
        <v>-1</v>
      </c>
      <c r="BD96">
        <f t="shared" si="38"/>
        <v>-1.6999999999999993</v>
      </c>
      <c r="BE96">
        <f t="shared" si="63"/>
        <v>0</v>
      </c>
      <c r="BF96" s="75">
        <v>41424</v>
      </c>
      <c r="BG96">
        <f t="shared" si="72"/>
        <v>-38.699999999999996</v>
      </c>
      <c r="BH96">
        <f t="shared" si="72"/>
        <v>-24.8</v>
      </c>
      <c r="BI96">
        <f t="shared" si="72"/>
        <v>-20.900000000000002</v>
      </c>
      <c r="BJ96">
        <f t="shared" si="72"/>
        <v>-34.4</v>
      </c>
      <c r="BK96">
        <f t="shared" si="72"/>
        <v>-16.4</v>
      </c>
      <c r="BL96">
        <f t="shared" si="72"/>
        <v>-11.600000000000001</v>
      </c>
      <c r="BM96">
        <f t="shared" si="72"/>
        <v>-14.099999999999996</v>
      </c>
      <c r="BN96">
        <f aca="true" t="shared" si="81" ref="BN96:BN121">BN95+AZ96</f>
        <v>-23.600000000000005</v>
      </c>
      <c r="BO96">
        <f t="shared" si="71"/>
        <v>-27.2</v>
      </c>
      <c r="BP96">
        <f t="shared" si="71"/>
        <v>-18.999999999999993</v>
      </c>
      <c r="BQ96">
        <f t="shared" si="71"/>
        <v>-21.4</v>
      </c>
      <c r="BR96">
        <f t="shared" si="71"/>
        <v>-30.1</v>
      </c>
      <c r="BS96">
        <f t="shared" si="71"/>
        <v>-25.2</v>
      </c>
      <c r="BT96">
        <f t="shared" si="74"/>
        <v>-23.516666666666666</v>
      </c>
    </row>
    <row r="97" spans="1:72" ht="15">
      <c r="A97" s="75">
        <v>41425</v>
      </c>
      <c r="H97">
        <v>19.7</v>
      </c>
      <c r="I97">
        <f t="shared" si="60"/>
        <v>1.1999999999999993</v>
      </c>
      <c r="J97">
        <f t="shared" si="62"/>
        <v>1.1600000000000001</v>
      </c>
      <c r="K97" s="9">
        <v>0</v>
      </c>
      <c r="L97" s="9">
        <f t="shared" si="65"/>
        <v>0.7</v>
      </c>
      <c r="M97" s="40">
        <f t="shared" si="68"/>
        <v>0.9</v>
      </c>
      <c r="N97">
        <v>8.3</v>
      </c>
      <c r="O97">
        <f t="shared" si="79"/>
        <v>1.3999999999999986</v>
      </c>
      <c r="P97">
        <f t="shared" si="80"/>
        <v>1.22</v>
      </c>
      <c r="Q97">
        <v>42.3</v>
      </c>
      <c r="R97">
        <f t="shared" si="76"/>
        <v>1.3000000000000043</v>
      </c>
      <c r="S97">
        <f t="shared" si="78"/>
        <v>0.8200000000000003</v>
      </c>
      <c r="W97">
        <v>2.6</v>
      </c>
      <c r="X97">
        <f t="shared" si="69"/>
        <v>0</v>
      </c>
      <c r="Y97">
        <f t="shared" si="73"/>
        <v>0.52</v>
      </c>
      <c r="Z97">
        <v>14.1</v>
      </c>
      <c r="AA97">
        <f t="shared" si="64"/>
        <v>0.7000000000000011</v>
      </c>
      <c r="AB97">
        <f t="shared" si="67"/>
        <v>1.6800000000000002</v>
      </c>
      <c r="AC97" s="66">
        <v>3.5</v>
      </c>
      <c r="AD97">
        <f t="shared" si="28"/>
        <v>1.5</v>
      </c>
      <c r="AE97">
        <f t="shared" si="47"/>
        <v>1.0399999999999998</v>
      </c>
      <c r="AF97">
        <v>16.7</v>
      </c>
      <c r="AG97">
        <f t="shared" si="57"/>
        <v>1.4000000000000021</v>
      </c>
      <c r="AH97">
        <f t="shared" si="58"/>
        <v>0.9200000000000003</v>
      </c>
      <c r="AI97">
        <v>14.1</v>
      </c>
      <c r="AJ97">
        <f t="shared" si="75"/>
        <v>0.7000000000000011</v>
      </c>
      <c r="AK97">
        <f t="shared" si="77"/>
        <v>1.6800000000000002</v>
      </c>
      <c r="AR97" s="75">
        <v>41425</v>
      </c>
      <c r="AS97">
        <f t="shared" si="45"/>
        <v>0</v>
      </c>
      <c r="AT97">
        <f t="shared" si="29"/>
        <v>0</v>
      </c>
      <c r="AU97">
        <f t="shared" si="30"/>
        <v>-1.1999999999999993</v>
      </c>
      <c r="AV97">
        <f t="shared" si="31"/>
        <v>-0.7</v>
      </c>
      <c r="AW97">
        <f t="shared" si="32"/>
        <v>-1.3999999999999986</v>
      </c>
      <c r="AX97">
        <f t="shared" si="33"/>
        <v>-1.3000000000000043</v>
      </c>
      <c r="AY97">
        <f t="shared" si="34"/>
        <v>0</v>
      </c>
      <c r="AZ97">
        <f t="shared" si="35"/>
        <v>0</v>
      </c>
      <c r="BA97">
        <f t="shared" si="36"/>
        <v>-0.7000000000000011</v>
      </c>
      <c r="BB97">
        <f t="shared" si="46"/>
        <v>-1.5</v>
      </c>
      <c r="BC97">
        <f t="shared" si="37"/>
        <v>-1.4000000000000021</v>
      </c>
      <c r="BD97">
        <f t="shared" si="38"/>
        <v>-0.7000000000000011</v>
      </c>
      <c r="BE97">
        <f t="shared" si="63"/>
        <v>0</v>
      </c>
      <c r="BF97" s="75">
        <v>41425</v>
      </c>
      <c r="BG97">
        <f aca="true" t="shared" si="82" ref="BG97:BM121">BG96+AS97</f>
        <v>-38.699999999999996</v>
      </c>
      <c r="BH97">
        <f t="shared" si="82"/>
        <v>-24.8</v>
      </c>
      <c r="BI97">
        <f t="shared" si="82"/>
        <v>-22.1</v>
      </c>
      <c r="BJ97">
        <f t="shared" si="82"/>
        <v>-35.1</v>
      </c>
      <c r="BK97">
        <f t="shared" si="82"/>
        <v>-17.799999999999997</v>
      </c>
      <c r="BL97">
        <f t="shared" si="82"/>
        <v>-12.900000000000006</v>
      </c>
      <c r="BM97">
        <f t="shared" si="82"/>
        <v>-14.099999999999996</v>
      </c>
      <c r="BN97">
        <f t="shared" si="81"/>
        <v>-23.600000000000005</v>
      </c>
      <c r="BO97">
        <f t="shared" si="71"/>
        <v>-27.9</v>
      </c>
      <c r="BP97">
        <f t="shared" si="71"/>
        <v>-20.499999999999993</v>
      </c>
      <c r="BQ97">
        <f t="shared" si="71"/>
        <v>-22.8</v>
      </c>
      <c r="BR97">
        <f t="shared" si="71"/>
        <v>-30.800000000000004</v>
      </c>
      <c r="BS97">
        <f t="shared" si="71"/>
        <v>-25.2</v>
      </c>
      <c r="BT97">
        <f t="shared" si="74"/>
        <v>-24.258333333333336</v>
      </c>
    </row>
    <row r="98" spans="1:72" ht="15">
      <c r="A98" s="75">
        <v>41426</v>
      </c>
      <c r="H98">
        <v>17.9</v>
      </c>
      <c r="I98">
        <f t="shared" si="60"/>
        <v>1.8000000000000007</v>
      </c>
      <c r="J98">
        <f t="shared" si="62"/>
        <v>1.36</v>
      </c>
      <c r="N98">
        <v>7</v>
      </c>
      <c r="O98">
        <f t="shared" si="79"/>
        <v>1.3000000000000007</v>
      </c>
      <c r="P98">
        <f t="shared" si="80"/>
        <v>1.3399999999999999</v>
      </c>
      <c r="Q98">
        <v>40.9</v>
      </c>
      <c r="R98">
        <f t="shared" si="76"/>
        <v>1.3999999999999986</v>
      </c>
      <c r="S98">
        <f t="shared" si="78"/>
        <v>0.9799999999999998</v>
      </c>
      <c r="W98">
        <v>2.1</v>
      </c>
      <c r="X98">
        <f t="shared" si="69"/>
        <v>0.5</v>
      </c>
      <c r="Y98">
        <f t="shared" si="73"/>
        <v>0.27999999999999997</v>
      </c>
      <c r="Z98">
        <v>12.6</v>
      </c>
      <c r="AA98">
        <f t="shared" si="64"/>
        <v>1.5</v>
      </c>
      <c r="AB98">
        <f t="shared" si="67"/>
        <v>1.6199999999999999</v>
      </c>
      <c r="AC98" s="66">
        <v>2</v>
      </c>
      <c r="AD98">
        <f t="shared" si="28"/>
        <v>1.5</v>
      </c>
      <c r="AE98">
        <f t="shared" si="47"/>
        <v>1.2</v>
      </c>
      <c r="AF98">
        <v>15</v>
      </c>
      <c r="AG98">
        <f t="shared" si="57"/>
        <v>1.6999999999999993</v>
      </c>
      <c r="AH98">
        <f t="shared" si="58"/>
        <v>1.1200000000000003</v>
      </c>
      <c r="AI98">
        <v>12.6</v>
      </c>
      <c r="AJ98">
        <f t="shared" si="75"/>
        <v>1.5</v>
      </c>
      <c r="AK98">
        <f t="shared" si="77"/>
        <v>1.6199999999999999</v>
      </c>
      <c r="AR98" s="75">
        <v>41426</v>
      </c>
      <c r="AS98">
        <f t="shared" si="45"/>
        <v>0</v>
      </c>
      <c r="AT98">
        <f t="shared" si="29"/>
        <v>0</v>
      </c>
      <c r="AU98">
        <f t="shared" si="30"/>
        <v>-1.8000000000000007</v>
      </c>
      <c r="AV98">
        <f t="shared" si="31"/>
        <v>0</v>
      </c>
      <c r="AW98">
        <f t="shared" si="32"/>
        <v>-1.3000000000000007</v>
      </c>
      <c r="AX98">
        <f t="shared" si="33"/>
        <v>-1.3999999999999986</v>
      </c>
      <c r="AY98">
        <f t="shared" si="34"/>
        <v>0</v>
      </c>
      <c r="AZ98">
        <f t="shared" si="35"/>
        <v>-0.5</v>
      </c>
      <c r="BA98">
        <f t="shared" si="36"/>
        <v>-1.5</v>
      </c>
      <c r="BB98">
        <f t="shared" si="46"/>
        <v>-1.5</v>
      </c>
      <c r="BC98">
        <f t="shared" si="37"/>
        <v>-1.6999999999999993</v>
      </c>
      <c r="BD98">
        <f t="shared" si="38"/>
        <v>-1.5</v>
      </c>
      <c r="BE98">
        <f t="shared" si="63"/>
        <v>0</v>
      </c>
      <c r="BF98" s="75">
        <v>41426</v>
      </c>
      <c r="BG98">
        <f t="shared" si="82"/>
        <v>-38.699999999999996</v>
      </c>
      <c r="BH98">
        <f t="shared" si="82"/>
        <v>-24.8</v>
      </c>
      <c r="BI98">
        <f t="shared" si="82"/>
        <v>-23.900000000000002</v>
      </c>
      <c r="BJ98">
        <f t="shared" si="82"/>
        <v>-35.1</v>
      </c>
      <c r="BK98">
        <f t="shared" si="82"/>
        <v>-19.099999999999998</v>
      </c>
      <c r="BL98">
        <f t="shared" si="82"/>
        <v>-14.300000000000004</v>
      </c>
      <c r="BM98">
        <f t="shared" si="82"/>
        <v>-14.099999999999996</v>
      </c>
      <c r="BN98">
        <f t="shared" si="81"/>
        <v>-24.100000000000005</v>
      </c>
      <c r="BO98">
        <f t="shared" si="71"/>
        <v>-29.4</v>
      </c>
      <c r="BP98">
        <f t="shared" si="71"/>
        <v>-21.999999999999993</v>
      </c>
      <c r="BQ98">
        <f t="shared" si="71"/>
        <v>-24.5</v>
      </c>
      <c r="BR98">
        <f t="shared" si="71"/>
        <v>-32.300000000000004</v>
      </c>
      <c r="BS98">
        <f t="shared" si="71"/>
        <v>-25.2</v>
      </c>
      <c r="BT98">
        <f t="shared" si="74"/>
        <v>-25.191666666666666</v>
      </c>
    </row>
    <row r="99" spans="1:72" ht="15">
      <c r="A99" s="75">
        <v>41427</v>
      </c>
      <c r="H99">
        <v>16.1</v>
      </c>
      <c r="I99">
        <f t="shared" si="60"/>
        <v>1.7999999999999972</v>
      </c>
      <c r="J99">
        <f t="shared" si="62"/>
        <v>1.5199999999999996</v>
      </c>
      <c r="N99">
        <v>6.1</v>
      </c>
      <c r="O99">
        <f t="shared" si="79"/>
        <v>0.9000000000000004</v>
      </c>
      <c r="P99">
        <f t="shared" si="80"/>
        <v>1.28</v>
      </c>
      <c r="Q99">
        <v>39.5</v>
      </c>
      <c r="R99">
        <f t="shared" si="76"/>
        <v>1.3999999999999986</v>
      </c>
      <c r="S99">
        <f t="shared" si="78"/>
        <v>1.2</v>
      </c>
      <c r="W99">
        <v>1.7</v>
      </c>
      <c r="X99">
        <f t="shared" si="69"/>
        <v>0.40000000000000013</v>
      </c>
      <c r="Y99">
        <f t="shared" si="73"/>
        <v>0.16</v>
      </c>
      <c r="Z99">
        <v>10.3</v>
      </c>
      <c r="AA99">
        <f t="shared" si="64"/>
        <v>2.299999999999999</v>
      </c>
      <c r="AB99">
        <f t="shared" si="67"/>
        <v>1.6600000000000001</v>
      </c>
      <c r="AC99" s="66">
        <v>1.2</v>
      </c>
      <c r="AD99">
        <f>+AC98-AC99</f>
        <v>0.8</v>
      </c>
      <c r="AE99">
        <f t="shared" si="47"/>
        <v>1.1199999999999999</v>
      </c>
      <c r="AF99">
        <v>13.3</v>
      </c>
      <c r="AG99">
        <f t="shared" si="57"/>
        <v>1.6999999999999993</v>
      </c>
      <c r="AH99">
        <f t="shared" si="58"/>
        <v>1.36</v>
      </c>
      <c r="AI99">
        <v>10.3</v>
      </c>
      <c r="AJ99">
        <f t="shared" si="75"/>
        <v>2.299999999999999</v>
      </c>
      <c r="AK99">
        <f t="shared" si="77"/>
        <v>1.6600000000000001</v>
      </c>
      <c r="AR99" s="75">
        <v>41427</v>
      </c>
      <c r="AS99">
        <f t="shared" si="45"/>
        <v>0</v>
      </c>
      <c r="AT99">
        <f t="shared" si="29"/>
        <v>0</v>
      </c>
      <c r="AU99">
        <f t="shared" si="30"/>
        <v>-1.7999999999999972</v>
      </c>
      <c r="AV99">
        <f t="shared" si="31"/>
        <v>0</v>
      </c>
      <c r="AW99">
        <f t="shared" si="32"/>
        <v>-0.9000000000000004</v>
      </c>
      <c r="AX99">
        <f t="shared" si="33"/>
        <v>-1.3999999999999986</v>
      </c>
      <c r="AY99">
        <f t="shared" si="34"/>
        <v>0</v>
      </c>
      <c r="AZ99">
        <f t="shared" si="35"/>
        <v>-0.40000000000000013</v>
      </c>
      <c r="BA99">
        <f t="shared" si="36"/>
        <v>-2.299999999999999</v>
      </c>
      <c r="BB99">
        <f t="shared" si="46"/>
        <v>-0.8</v>
      </c>
      <c r="BC99">
        <f t="shared" si="37"/>
        <v>-1.6999999999999993</v>
      </c>
      <c r="BD99">
        <f t="shared" si="38"/>
        <v>-2.299999999999999</v>
      </c>
      <c r="BE99">
        <f t="shared" si="63"/>
        <v>0</v>
      </c>
      <c r="BF99" s="75">
        <v>41427</v>
      </c>
      <c r="BG99">
        <f t="shared" si="82"/>
        <v>-38.699999999999996</v>
      </c>
      <c r="BH99">
        <f t="shared" si="82"/>
        <v>-24.8</v>
      </c>
      <c r="BI99">
        <f t="shared" si="82"/>
        <v>-25.7</v>
      </c>
      <c r="BJ99">
        <f t="shared" si="82"/>
        <v>-35.1</v>
      </c>
      <c r="BK99">
        <f t="shared" si="82"/>
        <v>-20</v>
      </c>
      <c r="BL99">
        <f t="shared" si="82"/>
        <v>-15.700000000000003</v>
      </c>
      <c r="BM99">
        <f t="shared" si="82"/>
        <v>-14.099999999999996</v>
      </c>
      <c r="BN99">
        <f t="shared" si="81"/>
        <v>-24.500000000000004</v>
      </c>
      <c r="BO99">
        <f t="shared" si="71"/>
        <v>-31.699999999999996</v>
      </c>
      <c r="BP99">
        <f t="shared" si="71"/>
        <v>-22.799999999999994</v>
      </c>
      <c r="BQ99">
        <f t="shared" si="71"/>
        <v>-26.2</v>
      </c>
      <c r="BR99">
        <f t="shared" si="71"/>
        <v>-34.6</v>
      </c>
      <c r="BS99">
        <f t="shared" si="71"/>
        <v>-25.2</v>
      </c>
      <c r="BT99">
        <f t="shared" si="74"/>
        <v>-26.15833333333333</v>
      </c>
    </row>
    <row r="100" spans="1:72" ht="15">
      <c r="A100" s="75">
        <v>41428</v>
      </c>
      <c r="H100">
        <v>14.1</v>
      </c>
      <c r="I100">
        <f t="shared" si="60"/>
        <v>2.0000000000000018</v>
      </c>
      <c r="J100">
        <f t="shared" si="62"/>
        <v>1.7000000000000004</v>
      </c>
      <c r="N100">
        <v>5.4</v>
      </c>
      <c r="O100">
        <f t="shared" si="79"/>
        <v>0.6999999999999993</v>
      </c>
      <c r="P100">
        <f t="shared" si="80"/>
        <v>1.1199999999999999</v>
      </c>
      <c r="Q100">
        <v>37.5</v>
      </c>
      <c r="R100">
        <f t="shared" si="76"/>
        <v>2</v>
      </c>
      <c r="S100">
        <f t="shared" si="78"/>
        <v>1.5599999999999994</v>
      </c>
      <c r="W100">
        <v>0.9</v>
      </c>
      <c r="X100">
        <f t="shared" si="69"/>
        <v>0.7999999999999999</v>
      </c>
      <c r="Y100">
        <f t="shared" si="73"/>
        <v>0.19999999999999998</v>
      </c>
      <c r="Z100">
        <v>8.2</v>
      </c>
      <c r="AA100">
        <f t="shared" si="64"/>
        <v>2.1000000000000014</v>
      </c>
      <c r="AB100">
        <f t="shared" si="67"/>
        <v>1.6600000000000001</v>
      </c>
      <c r="AC100" s="58">
        <v>0</v>
      </c>
      <c r="AD100" s="9">
        <f>+AC99-AC100</f>
        <v>1.2</v>
      </c>
      <c r="AE100" s="9">
        <f t="shared" si="47"/>
        <v>1.1800000000000002</v>
      </c>
      <c r="AF100">
        <v>11.6</v>
      </c>
      <c r="AG100">
        <f t="shared" si="57"/>
        <v>1.700000000000001</v>
      </c>
      <c r="AH100">
        <f t="shared" si="58"/>
        <v>1.5000000000000004</v>
      </c>
      <c r="AI100">
        <v>8.2</v>
      </c>
      <c r="AJ100">
        <f t="shared" si="75"/>
        <v>2.1000000000000014</v>
      </c>
      <c r="AK100">
        <f t="shared" si="77"/>
        <v>1.6600000000000001</v>
      </c>
      <c r="AR100" s="75">
        <v>41428</v>
      </c>
      <c r="AS100">
        <f t="shared" si="45"/>
        <v>0</v>
      </c>
      <c r="AT100">
        <f t="shared" si="29"/>
        <v>0</v>
      </c>
      <c r="AU100">
        <f t="shared" si="30"/>
        <v>-2.0000000000000018</v>
      </c>
      <c r="AV100">
        <f t="shared" si="31"/>
        <v>0</v>
      </c>
      <c r="AW100">
        <f t="shared" si="32"/>
        <v>-0.6999999999999993</v>
      </c>
      <c r="AX100">
        <f t="shared" si="33"/>
        <v>-2</v>
      </c>
      <c r="AY100">
        <f t="shared" si="34"/>
        <v>0</v>
      </c>
      <c r="AZ100">
        <f t="shared" si="35"/>
        <v>-0.7999999999999999</v>
      </c>
      <c r="BA100">
        <f t="shared" si="36"/>
        <v>-2.1000000000000014</v>
      </c>
      <c r="BB100">
        <f t="shared" si="46"/>
        <v>-1.2</v>
      </c>
      <c r="BC100">
        <f t="shared" si="37"/>
        <v>-1.700000000000001</v>
      </c>
      <c r="BD100">
        <f t="shared" si="38"/>
        <v>-2.1000000000000014</v>
      </c>
      <c r="BE100">
        <f t="shared" si="63"/>
        <v>0</v>
      </c>
      <c r="BF100" s="75">
        <v>41428</v>
      </c>
      <c r="BG100">
        <f t="shared" si="82"/>
        <v>-38.699999999999996</v>
      </c>
      <c r="BH100">
        <f t="shared" si="82"/>
        <v>-24.8</v>
      </c>
      <c r="BI100">
        <f t="shared" si="82"/>
        <v>-27.700000000000003</v>
      </c>
      <c r="BJ100">
        <f t="shared" si="82"/>
        <v>-35.1</v>
      </c>
      <c r="BK100">
        <f t="shared" si="82"/>
        <v>-20.7</v>
      </c>
      <c r="BL100">
        <f t="shared" si="82"/>
        <v>-17.700000000000003</v>
      </c>
      <c r="BM100">
        <f t="shared" si="82"/>
        <v>-14.099999999999996</v>
      </c>
      <c r="BN100">
        <f t="shared" si="81"/>
        <v>-25.300000000000004</v>
      </c>
      <c r="BO100">
        <f t="shared" si="71"/>
        <v>-33.8</v>
      </c>
      <c r="BP100">
        <f t="shared" si="71"/>
        <v>-23.999999999999993</v>
      </c>
      <c r="BQ100">
        <f t="shared" si="71"/>
        <v>-27.9</v>
      </c>
      <c r="BR100">
        <f t="shared" si="71"/>
        <v>-36.7</v>
      </c>
      <c r="BS100">
        <f t="shared" si="71"/>
        <v>-25.2</v>
      </c>
      <c r="BT100">
        <f t="shared" si="74"/>
        <v>-27.20833333333333</v>
      </c>
    </row>
    <row r="101" spans="1:72" ht="12.75">
      <c r="A101" s="75">
        <v>41429</v>
      </c>
      <c r="H101">
        <v>12.8</v>
      </c>
      <c r="I101">
        <f t="shared" si="60"/>
        <v>1.299999999999999</v>
      </c>
      <c r="J101">
        <f t="shared" si="62"/>
        <v>1.6199999999999997</v>
      </c>
      <c r="N101">
        <v>4.4</v>
      </c>
      <c r="O101">
        <f t="shared" si="79"/>
        <v>1</v>
      </c>
      <c r="P101">
        <f t="shared" si="80"/>
        <v>1.0599999999999998</v>
      </c>
      <c r="Q101">
        <v>35.8</v>
      </c>
      <c r="R101">
        <f t="shared" si="76"/>
        <v>1.7000000000000028</v>
      </c>
      <c r="S101">
        <f t="shared" si="78"/>
        <v>1.560000000000001</v>
      </c>
      <c r="W101" s="9">
        <v>0.1</v>
      </c>
      <c r="X101" s="9">
        <f t="shared" si="69"/>
        <v>0.8</v>
      </c>
      <c r="Y101" s="9">
        <f t="shared" si="73"/>
        <v>0.5</v>
      </c>
      <c r="Z101">
        <v>5.5</v>
      </c>
      <c r="AA101">
        <f t="shared" si="64"/>
        <v>2.6999999999999993</v>
      </c>
      <c r="AB101">
        <f t="shared" si="67"/>
        <v>1.86</v>
      </c>
      <c r="AF101">
        <v>9.5</v>
      </c>
      <c r="AG101">
        <f t="shared" si="57"/>
        <v>2.0999999999999996</v>
      </c>
      <c r="AH101">
        <f t="shared" si="58"/>
        <v>1.7200000000000002</v>
      </c>
      <c r="AI101">
        <v>5.5</v>
      </c>
      <c r="AJ101">
        <f t="shared" si="75"/>
        <v>2.6999999999999993</v>
      </c>
      <c r="AK101">
        <f t="shared" si="77"/>
        <v>1.86</v>
      </c>
      <c r="AR101" s="75">
        <v>41429</v>
      </c>
      <c r="AS101">
        <f aca="true" t="shared" si="83" ref="AS101:AS121">IF(C101&lt;0,0,C101*-1)</f>
        <v>0</v>
      </c>
      <c r="AT101">
        <f aca="true" t="shared" si="84" ref="AT101:AT121">IF(F101&lt;0,0,F101*-1)</f>
        <v>0</v>
      </c>
      <c r="AU101">
        <f aca="true" t="shared" si="85" ref="AU101:AU121">IF(I101&lt;0,0,I101*-1)</f>
        <v>-1.299999999999999</v>
      </c>
      <c r="AV101">
        <f aca="true" t="shared" si="86" ref="AV101:AV121">IF(L101&lt;0,0,L101*-1)</f>
        <v>0</v>
      </c>
      <c r="AW101">
        <f aca="true" t="shared" si="87" ref="AW101:AW121">IF(O101&lt;0,0,O101*-1)</f>
        <v>-1</v>
      </c>
      <c r="AX101">
        <f aca="true" t="shared" si="88" ref="AX101:AX121">IF(R101&lt;0,0,R101*-1)</f>
        <v>-1.7000000000000028</v>
      </c>
      <c r="AY101">
        <f aca="true" t="shared" si="89" ref="AY101:AY121">IF(U101&lt;0,0,U101*-1)</f>
        <v>0</v>
      </c>
      <c r="AZ101">
        <f aca="true" t="shared" si="90" ref="AZ101:AZ121">IF(X101&lt;0,0,X101*-1)</f>
        <v>-0.8</v>
      </c>
      <c r="BA101">
        <f aca="true" t="shared" si="91" ref="BA101:BA121">IF(AA101&lt;0,0,AA101*-1)</f>
        <v>-2.6999999999999993</v>
      </c>
      <c r="BB101">
        <f aca="true" t="shared" si="92" ref="BB101:BB121">IF(AD101&lt;0,0,AD101*-1)</f>
        <v>0</v>
      </c>
      <c r="BC101">
        <f aca="true" t="shared" si="93" ref="BC101:BC121">IF(AG101&lt;0,0,AG101*-1)</f>
        <v>-2.0999999999999996</v>
      </c>
      <c r="BD101">
        <f aca="true" t="shared" si="94" ref="BD101:BD121">IF(AJ101&lt;0,0,AJ101*-1)</f>
        <v>-2.6999999999999993</v>
      </c>
      <c r="BE101">
        <f t="shared" si="63"/>
        <v>0</v>
      </c>
      <c r="BF101" s="75">
        <v>41429</v>
      </c>
      <c r="BG101">
        <f t="shared" si="82"/>
        <v>-38.699999999999996</v>
      </c>
      <c r="BH101">
        <f t="shared" si="82"/>
        <v>-24.8</v>
      </c>
      <c r="BI101">
        <f t="shared" si="82"/>
        <v>-29</v>
      </c>
      <c r="BJ101">
        <f t="shared" si="82"/>
        <v>-35.1</v>
      </c>
      <c r="BK101">
        <f t="shared" si="82"/>
        <v>-21.7</v>
      </c>
      <c r="BL101">
        <f t="shared" si="82"/>
        <v>-19.400000000000006</v>
      </c>
      <c r="BM101">
        <f t="shared" si="82"/>
        <v>-14.099999999999996</v>
      </c>
      <c r="BN101">
        <f t="shared" si="81"/>
        <v>-26.100000000000005</v>
      </c>
      <c r="BO101">
        <f t="shared" si="71"/>
        <v>-36.5</v>
      </c>
      <c r="BP101">
        <f t="shared" si="71"/>
        <v>-23.999999999999993</v>
      </c>
      <c r="BQ101">
        <f t="shared" si="71"/>
        <v>-30</v>
      </c>
      <c r="BR101">
        <f t="shared" si="71"/>
        <v>-39.400000000000006</v>
      </c>
      <c r="BS101">
        <f t="shared" si="71"/>
        <v>-25.2</v>
      </c>
      <c r="BT101">
        <f t="shared" si="74"/>
        <v>-28.23333333333333</v>
      </c>
    </row>
    <row r="102" spans="1:72" ht="12.75">
      <c r="A102" s="75">
        <v>41430</v>
      </c>
      <c r="H102">
        <v>12.4</v>
      </c>
      <c r="I102">
        <f t="shared" si="60"/>
        <v>0.40000000000000036</v>
      </c>
      <c r="J102">
        <f t="shared" si="62"/>
        <v>1.4599999999999997</v>
      </c>
      <c r="N102">
        <v>2.4</v>
      </c>
      <c r="O102">
        <f t="shared" si="79"/>
        <v>2.0000000000000004</v>
      </c>
      <c r="P102">
        <f t="shared" si="80"/>
        <v>1.1800000000000002</v>
      </c>
      <c r="Q102">
        <v>33.8</v>
      </c>
      <c r="R102">
        <f t="shared" si="76"/>
        <v>2</v>
      </c>
      <c r="S102">
        <f t="shared" si="78"/>
        <v>1.7</v>
      </c>
      <c r="Z102">
        <v>3.3</v>
      </c>
      <c r="AA102">
        <f t="shared" si="64"/>
        <v>2.2</v>
      </c>
      <c r="AB102">
        <f t="shared" si="67"/>
        <v>2.16</v>
      </c>
      <c r="AF102">
        <v>7.1</v>
      </c>
      <c r="AG102">
        <f t="shared" si="57"/>
        <v>2.4000000000000004</v>
      </c>
      <c r="AH102">
        <f t="shared" si="58"/>
        <v>1.92</v>
      </c>
      <c r="AJ102">
        <f t="shared" si="75"/>
        <v>5.5</v>
      </c>
      <c r="AK102">
        <f t="shared" si="77"/>
        <v>2.82</v>
      </c>
      <c r="AR102" s="75">
        <v>41430</v>
      </c>
      <c r="AS102">
        <f t="shared" si="83"/>
        <v>0</v>
      </c>
      <c r="AT102">
        <f t="shared" si="84"/>
        <v>0</v>
      </c>
      <c r="AU102">
        <f t="shared" si="85"/>
        <v>-0.40000000000000036</v>
      </c>
      <c r="AV102">
        <f t="shared" si="86"/>
        <v>0</v>
      </c>
      <c r="AW102">
        <f t="shared" si="87"/>
        <v>-2.0000000000000004</v>
      </c>
      <c r="AX102">
        <f t="shared" si="88"/>
        <v>-2</v>
      </c>
      <c r="AY102">
        <f t="shared" si="89"/>
        <v>0</v>
      </c>
      <c r="AZ102">
        <f t="shared" si="90"/>
        <v>0</v>
      </c>
      <c r="BA102">
        <f t="shared" si="91"/>
        <v>-2.2</v>
      </c>
      <c r="BB102">
        <f t="shared" si="92"/>
        <v>0</v>
      </c>
      <c r="BC102">
        <f t="shared" si="93"/>
        <v>-2.4000000000000004</v>
      </c>
      <c r="BD102">
        <f t="shared" si="94"/>
        <v>-5.5</v>
      </c>
      <c r="BE102">
        <f t="shared" si="63"/>
        <v>0</v>
      </c>
      <c r="BF102" s="75">
        <v>41430</v>
      </c>
      <c r="BG102">
        <f t="shared" si="82"/>
        <v>-38.699999999999996</v>
      </c>
      <c r="BH102">
        <f t="shared" si="82"/>
        <v>-24.8</v>
      </c>
      <c r="BI102">
        <f t="shared" si="82"/>
        <v>-29.4</v>
      </c>
      <c r="BJ102">
        <f t="shared" si="82"/>
        <v>-35.1</v>
      </c>
      <c r="BK102">
        <f t="shared" si="82"/>
        <v>-23.7</v>
      </c>
      <c r="BL102">
        <f t="shared" si="82"/>
        <v>-21.400000000000006</v>
      </c>
      <c r="BM102">
        <f t="shared" si="82"/>
        <v>-14.099999999999996</v>
      </c>
      <c r="BN102">
        <f t="shared" si="81"/>
        <v>-26.100000000000005</v>
      </c>
      <c r="BO102">
        <f t="shared" si="71"/>
        <v>-38.7</v>
      </c>
      <c r="BP102">
        <f t="shared" si="71"/>
        <v>-23.999999999999993</v>
      </c>
      <c r="BQ102">
        <f t="shared" si="71"/>
        <v>-32.4</v>
      </c>
      <c r="BR102">
        <f t="shared" si="71"/>
        <v>-44.900000000000006</v>
      </c>
      <c r="BS102">
        <f t="shared" si="71"/>
        <v>-25.2</v>
      </c>
      <c r="BT102">
        <f t="shared" si="74"/>
        <v>-29.441666666666663</v>
      </c>
    </row>
    <row r="103" spans="1:72" ht="12.75">
      <c r="A103" s="75">
        <v>41431</v>
      </c>
      <c r="H103">
        <v>12.8</v>
      </c>
      <c r="I103">
        <f t="shared" si="60"/>
        <v>-0.40000000000000036</v>
      </c>
      <c r="J103">
        <f t="shared" si="62"/>
        <v>1.0199999999999996</v>
      </c>
      <c r="N103">
        <v>1.1</v>
      </c>
      <c r="O103">
        <f t="shared" si="79"/>
        <v>1.2999999999999998</v>
      </c>
      <c r="P103">
        <f t="shared" si="80"/>
        <v>1.18</v>
      </c>
      <c r="Q103">
        <v>31.8</v>
      </c>
      <c r="R103">
        <f t="shared" si="76"/>
        <v>1.9999999999999964</v>
      </c>
      <c r="S103">
        <f t="shared" si="78"/>
        <v>1.8199999999999996</v>
      </c>
      <c r="Z103">
        <v>1.7</v>
      </c>
      <c r="AA103">
        <f t="shared" si="64"/>
        <v>1.5999999999999999</v>
      </c>
      <c r="AB103">
        <f t="shared" si="67"/>
        <v>2.18</v>
      </c>
      <c r="AF103">
        <v>4.1</v>
      </c>
      <c r="AG103">
        <f t="shared" si="57"/>
        <v>3</v>
      </c>
      <c r="AH103">
        <f t="shared" si="58"/>
        <v>2.18</v>
      </c>
      <c r="AJ103">
        <f t="shared" si="75"/>
        <v>0</v>
      </c>
      <c r="AK103">
        <f t="shared" si="77"/>
        <v>2.52</v>
      </c>
      <c r="AR103" s="75">
        <v>41431</v>
      </c>
      <c r="AS103">
        <f t="shared" si="83"/>
        <v>0</v>
      </c>
      <c r="AT103">
        <f t="shared" si="84"/>
        <v>0</v>
      </c>
      <c r="AU103">
        <f t="shared" si="85"/>
        <v>0</v>
      </c>
      <c r="AV103">
        <f t="shared" si="86"/>
        <v>0</v>
      </c>
      <c r="AW103">
        <f t="shared" si="87"/>
        <v>-1.2999999999999998</v>
      </c>
      <c r="AX103">
        <f t="shared" si="88"/>
        <v>-1.9999999999999964</v>
      </c>
      <c r="AY103">
        <f t="shared" si="89"/>
        <v>0</v>
      </c>
      <c r="AZ103">
        <f t="shared" si="90"/>
        <v>0</v>
      </c>
      <c r="BA103">
        <f t="shared" si="91"/>
        <v>-1.5999999999999999</v>
      </c>
      <c r="BB103">
        <f t="shared" si="92"/>
        <v>0</v>
      </c>
      <c r="BC103">
        <f t="shared" si="93"/>
        <v>-3</v>
      </c>
      <c r="BD103">
        <f t="shared" si="94"/>
        <v>0</v>
      </c>
      <c r="BE103">
        <f t="shared" si="63"/>
        <v>0</v>
      </c>
      <c r="BF103" s="75">
        <v>41431</v>
      </c>
      <c r="BG103">
        <f t="shared" si="82"/>
        <v>-38.699999999999996</v>
      </c>
      <c r="BH103">
        <f t="shared" si="82"/>
        <v>-24.8</v>
      </c>
      <c r="BI103">
        <f t="shared" si="82"/>
        <v>-29.4</v>
      </c>
      <c r="BJ103">
        <f t="shared" si="82"/>
        <v>-35.1</v>
      </c>
      <c r="BK103">
        <f t="shared" si="82"/>
        <v>-25</v>
      </c>
      <c r="BL103">
        <f t="shared" si="82"/>
        <v>-23.400000000000002</v>
      </c>
      <c r="BM103">
        <f t="shared" si="82"/>
        <v>-14.099999999999996</v>
      </c>
      <c r="BN103">
        <f t="shared" si="81"/>
        <v>-26.100000000000005</v>
      </c>
      <c r="BO103">
        <f t="shared" si="71"/>
        <v>-40.300000000000004</v>
      </c>
      <c r="BP103">
        <f t="shared" si="71"/>
        <v>-23.999999999999993</v>
      </c>
      <c r="BQ103">
        <f t="shared" si="71"/>
        <v>-35.4</v>
      </c>
      <c r="BR103">
        <f t="shared" si="71"/>
        <v>-44.900000000000006</v>
      </c>
      <c r="BS103">
        <f t="shared" si="71"/>
        <v>-25.2</v>
      </c>
      <c r="BT103">
        <f t="shared" si="74"/>
        <v>-30.099999999999994</v>
      </c>
    </row>
    <row r="104" spans="1:72" ht="12.75">
      <c r="A104" s="75">
        <v>41432</v>
      </c>
      <c r="H104">
        <v>12</v>
      </c>
      <c r="I104">
        <f t="shared" si="60"/>
        <v>0.8000000000000007</v>
      </c>
      <c r="J104">
        <f t="shared" si="62"/>
        <v>0.8200000000000003</v>
      </c>
      <c r="N104" s="9">
        <v>0</v>
      </c>
      <c r="O104" s="9">
        <f t="shared" si="79"/>
        <v>1.1</v>
      </c>
      <c r="P104" s="9">
        <f t="shared" si="80"/>
        <v>1.22</v>
      </c>
      <c r="Q104">
        <v>29.8</v>
      </c>
      <c r="R104">
        <f t="shared" si="76"/>
        <v>2</v>
      </c>
      <c r="S104">
        <f t="shared" si="78"/>
        <v>1.94</v>
      </c>
      <c r="Z104">
        <v>0.8</v>
      </c>
      <c r="AA104">
        <f t="shared" si="64"/>
        <v>0.8999999999999999</v>
      </c>
      <c r="AB104">
        <f t="shared" si="67"/>
        <v>1.9000000000000004</v>
      </c>
      <c r="AF104">
        <v>2.1</v>
      </c>
      <c r="AG104">
        <f t="shared" si="57"/>
        <v>1.9999999999999996</v>
      </c>
      <c r="AH104">
        <f t="shared" si="58"/>
        <v>2.24</v>
      </c>
      <c r="AJ104">
        <f t="shared" si="75"/>
        <v>0</v>
      </c>
      <c r="AK104">
        <f t="shared" si="77"/>
        <v>2.06</v>
      </c>
      <c r="AR104" s="75">
        <v>41432</v>
      </c>
      <c r="AS104">
        <f t="shared" si="83"/>
        <v>0</v>
      </c>
      <c r="AT104">
        <f t="shared" si="84"/>
        <v>0</v>
      </c>
      <c r="AU104">
        <f t="shared" si="85"/>
        <v>-0.8000000000000007</v>
      </c>
      <c r="AV104">
        <f t="shared" si="86"/>
        <v>0</v>
      </c>
      <c r="AW104">
        <f t="shared" si="87"/>
        <v>-1.1</v>
      </c>
      <c r="AX104">
        <f t="shared" si="88"/>
        <v>-2</v>
      </c>
      <c r="AY104">
        <f t="shared" si="89"/>
        <v>0</v>
      </c>
      <c r="AZ104">
        <f t="shared" si="90"/>
        <v>0</v>
      </c>
      <c r="BA104">
        <f t="shared" si="91"/>
        <v>-0.8999999999999999</v>
      </c>
      <c r="BB104">
        <f t="shared" si="92"/>
        <v>0</v>
      </c>
      <c r="BC104">
        <f t="shared" si="93"/>
        <v>-1.9999999999999996</v>
      </c>
      <c r="BD104">
        <f t="shared" si="94"/>
        <v>0</v>
      </c>
      <c r="BE104">
        <f t="shared" si="63"/>
        <v>0</v>
      </c>
      <c r="BF104" s="75">
        <v>41432</v>
      </c>
      <c r="BG104">
        <f t="shared" si="82"/>
        <v>-38.699999999999996</v>
      </c>
      <c r="BH104">
        <f t="shared" si="82"/>
        <v>-24.8</v>
      </c>
      <c r="BI104">
        <f t="shared" si="82"/>
        <v>-30.2</v>
      </c>
      <c r="BJ104">
        <f t="shared" si="82"/>
        <v>-35.1</v>
      </c>
      <c r="BK104">
        <f t="shared" si="82"/>
        <v>-26.1</v>
      </c>
      <c r="BL104">
        <f t="shared" si="82"/>
        <v>-25.400000000000002</v>
      </c>
      <c r="BM104">
        <f t="shared" si="82"/>
        <v>-14.099999999999996</v>
      </c>
      <c r="BN104">
        <f t="shared" si="81"/>
        <v>-26.100000000000005</v>
      </c>
      <c r="BO104">
        <f t="shared" si="71"/>
        <v>-41.2</v>
      </c>
      <c r="BP104">
        <f t="shared" si="71"/>
        <v>-23.999999999999993</v>
      </c>
      <c r="BQ104">
        <f t="shared" si="71"/>
        <v>-37.4</v>
      </c>
      <c r="BR104">
        <f t="shared" si="71"/>
        <v>-44.900000000000006</v>
      </c>
      <c r="BS104">
        <f t="shared" si="71"/>
        <v>-25.2</v>
      </c>
      <c r="BT104">
        <f t="shared" si="74"/>
        <v>-30.666666666666668</v>
      </c>
    </row>
    <row r="105" spans="1:72" ht="12.75">
      <c r="A105" s="75">
        <v>41433</v>
      </c>
      <c r="H105">
        <v>10.9</v>
      </c>
      <c r="I105">
        <f t="shared" si="60"/>
        <v>1.0999999999999996</v>
      </c>
      <c r="J105">
        <f t="shared" si="62"/>
        <v>0.6399999999999999</v>
      </c>
      <c r="Q105">
        <v>27.9</v>
      </c>
      <c r="R105">
        <f t="shared" si="76"/>
        <v>1.9000000000000021</v>
      </c>
      <c r="S105">
        <f t="shared" si="78"/>
        <v>1.9200000000000004</v>
      </c>
      <c r="Z105" s="9">
        <v>-0.1</v>
      </c>
      <c r="AA105" s="9">
        <f t="shared" si="64"/>
        <v>0.9</v>
      </c>
      <c r="AB105" s="9">
        <f t="shared" si="67"/>
        <v>1.6599999999999997</v>
      </c>
      <c r="AF105">
        <v>1.2</v>
      </c>
      <c r="AG105">
        <f t="shared" si="57"/>
        <v>0.9000000000000001</v>
      </c>
      <c r="AH105">
        <f t="shared" si="58"/>
        <v>2.08</v>
      </c>
      <c r="AJ105">
        <f t="shared" si="75"/>
        <v>0</v>
      </c>
      <c r="AK105">
        <f t="shared" si="77"/>
        <v>1.64</v>
      </c>
      <c r="AR105" s="75">
        <v>41433</v>
      </c>
      <c r="AS105">
        <f t="shared" si="83"/>
        <v>0</v>
      </c>
      <c r="AT105">
        <f t="shared" si="84"/>
        <v>0</v>
      </c>
      <c r="AU105">
        <f t="shared" si="85"/>
        <v>-1.0999999999999996</v>
      </c>
      <c r="AV105">
        <f t="shared" si="86"/>
        <v>0</v>
      </c>
      <c r="AW105">
        <f t="shared" si="87"/>
        <v>0</v>
      </c>
      <c r="AX105">
        <f t="shared" si="88"/>
        <v>-1.9000000000000021</v>
      </c>
      <c r="AY105">
        <f t="shared" si="89"/>
        <v>0</v>
      </c>
      <c r="AZ105">
        <f t="shared" si="90"/>
        <v>0</v>
      </c>
      <c r="BA105">
        <f t="shared" si="91"/>
        <v>-0.9</v>
      </c>
      <c r="BB105">
        <f t="shared" si="92"/>
        <v>0</v>
      </c>
      <c r="BC105">
        <f t="shared" si="93"/>
        <v>-0.9000000000000001</v>
      </c>
      <c r="BD105">
        <f t="shared" si="94"/>
        <v>0</v>
      </c>
      <c r="BE105">
        <f t="shared" si="63"/>
        <v>0</v>
      </c>
      <c r="BF105" s="75">
        <v>41433</v>
      </c>
      <c r="BG105">
        <f t="shared" si="82"/>
        <v>-38.699999999999996</v>
      </c>
      <c r="BH105">
        <f t="shared" si="82"/>
        <v>-24.8</v>
      </c>
      <c r="BI105">
        <f t="shared" si="82"/>
        <v>-31.299999999999997</v>
      </c>
      <c r="BJ105">
        <f t="shared" si="82"/>
        <v>-35.1</v>
      </c>
      <c r="BK105">
        <f t="shared" si="82"/>
        <v>-26.1</v>
      </c>
      <c r="BL105">
        <f t="shared" si="82"/>
        <v>-27.300000000000004</v>
      </c>
      <c r="BM105">
        <f t="shared" si="82"/>
        <v>-14.099999999999996</v>
      </c>
      <c r="BN105">
        <f t="shared" si="81"/>
        <v>-26.100000000000005</v>
      </c>
      <c r="BO105">
        <f t="shared" si="71"/>
        <v>-42.1</v>
      </c>
      <c r="BP105">
        <f t="shared" si="71"/>
        <v>-23.999999999999993</v>
      </c>
      <c r="BQ105">
        <f t="shared" si="71"/>
        <v>-38.3</v>
      </c>
      <c r="BR105">
        <f t="shared" si="71"/>
        <v>-44.900000000000006</v>
      </c>
      <c r="BS105">
        <f t="shared" si="71"/>
        <v>-25.2</v>
      </c>
      <c r="BT105">
        <f t="shared" si="74"/>
        <v>-31.066666666666674</v>
      </c>
    </row>
    <row r="106" spans="1:72" ht="12.75">
      <c r="A106" s="75">
        <v>41434</v>
      </c>
      <c r="H106">
        <v>9.9</v>
      </c>
      <c r="I106">
        <f t="shared" si="60"/>
        <v>1</v>
      </c>
      <c r="J106">
        <f t="shared" si="62"/>
        <v>0.5800000000000001</v>
      </c>
      <c r="Q106">
        <v>26.1</v>
      </c>
      <c r="R106">
        <f t="shared" si="76"/>
        <v>1.7999999999999972</v>
      </c>
      <c r="S106">
        <f t="shared" si="78"/>
        <v>1.939999999999999</v>
      </c>
      <c r="AF106">
        <v>0.4</v>
      </c>
      <c r="AG106">
        <f t="shared" si="57"/>
        <v>0.7999999999999999</v>
      </c>
      <c r="AH106">
        <f t="shared" si="58"/>
        <v>1.8200000000000003</v>
      </c>
      <c r="AJ106">
        <f t="shared" si="75"/>
        <v>0</v>
      </c>
      <c r="AK106">
        <f t="shared" si="77"/>
        <v>1.1</v>
      </c>
      <c r="AR106" s="75">
        <v>41434</v>
      </c>
      <c r="AS106">
        <f t="shared" si="83"/>
        <v>0</v>
      </c>
      <c r="AT106">
        <f t="shared" si="84"/>
        <v>0</v>
      </c>
      <c r="AU106">
        <f t="shared" si="85"/>
        <v>-1</v>
      </c>
      <c r="AV106">
        <f t="shared" si="86"/>
        <v>0</v>
      </c>
      <c r="AW106">
        <f t="shared" si="87"/>
        <v>0</v>
      </c>
      <c r="AX106">
        <f t="shared" si="88"/>
        <v>-1.7999999999999972</v>
      </c>
      <c r="AY106">
        <f t="shared" si="89"/>
        <v>0</v>
      </c>
      <c r="AZ106">
        <f t="shared" si="90"/>
        <v>0</v>
      </c>
      <c r="BA106">
        <f t="shared" si="91"/>
        <v>0</v>
      </c>
      <c r="BB106">
        <f t="shared" si="92"/>
        <v>0</v>
      </c>
      <c r="BC106">
        <f t="shared" si="93"/>
        <v>-0.7999999999999999</v>
      </c>
      <c r="BD106">
        <f t="shared" si="94"/>
        <v>0</v>
      </c>
      <c r="BE106">
        <f t="shared" si="63"/>
        <v>0</v>
      </c>
      <c r="BF106" s="75">
        <v>41434</v>
      </c>
      <c r="BG106">
        <f t="shared" si="82"/>
        <v>-38.699999999999996</v>
      </c>
      <c r="BH106">
        <f t="shared" si="82"/>
        <v>-24.8</v>
      </c>
      <c r="BI106">
        <f t="shared" si="82"/>
        <v>-32.3</v>
      </c>
      <c r="BJ106">
        <f t="shared" si="82"/>
        <v>-35.1</v>
      </c>
      <c r="BK106">
        <f t="shared" si="82"/>
        <v>-26.1</v>
      </c>
      <c r="BL106">
        <f t="shared" si="82"/>
        <v>-29.1</v>
      </c>
      <c r="BM106">
        <f t="shared" si="82"/>
        <v>-14.099999999999996</v>
      </c>
      <c r="BN106">
        <f t="shared" si="81"/>
        <v>-26.100000000000005</v>
      </c>
      <c r="BO106">
        <f t="shared" si="71"/>
        <v>-42.1</v>
      </c>
      <c r="BP106">
        <f t="shared" si="71"/>
        <v>-23.999999999999993</v>
      </c>
      <c r="BQ106">
        <f t="shared" si="71"/>
        <v>-39.099999999999994</v>
      </c>
      <c r="BR106">
        <f t="shared" si="71"/>
        <v>-44.900000000000006</v>
      </c>
      <c r="BS106">
        <f t="shared" si="71"/>
        <v>-25.2</v>
      </c>
      <c r="BT106">
        <f t="shared" si="74"/>
        <v>-31.366666666666664</v>
      </c>
    </row>
    <row r="107" spans="1:72" ht="12.75">
      <c r="A107" s="75">
        <v>41435</v>
      </c>
      <c r="H107">
        <v>8.3</v>
      </c>
      <c r="I107">
        <f t="shared" si="60"/>
        <v>1.5999999999999996</v>
      </c>
      <c r="J107">
        <f t="shared" si="62"/>
        <v>0.82</v>
      </c>
      <c r="Q107">
        <v>24.6</v>
      </c>
      <c r="R107">
        <f t="shared" si="76"/>
        <v>1.5</v>
      </c>
      <c r="S107">
        <f t="shared" si="78"/>
        <v>1.8399999999999992</v>
      </c>
      <c r="AF107">
        <v>0</v>
      </c>
      <c r="AG107">
        <f t="shared" si="57"/>
        <v>0.4</v>
      </c>
      <c r="AH107">
        <f t="shared" si="58"/>
        <v>1.4200000000000002</v>
      </c>
      <c r="AJ107">
        <f t="shared" si="75"/>
        <v>0</v>
      </c>
      <c r="AK107">
        <f t="shared" si="77"/>
        <v>0</v>
      </c>
      <c r="AR107" s="75">
        <v>41435</v>
      </c>
      <c r="AS107">
        <f t="shared" si="83"/>
        <v>0</v>
      </c>
      <c r="AT107">
        <f t="shared" si="84"/>
        <v>0</v>
      </c>
      <c r="AU107">
        <f t="shared" si="85"/>
        <v>-1.5999999999999996</v>
      </c>
      <c r="AV107">
        <f t="shared" si="86"/>
        <v>0</v>
      </c>
      <c r="AW107">
        <f t="shared" si="87"/>
        <v>0</v>
      </c>
      <c r="AX107">
        <f t="shared" si="88"/>
        <v>-1.5</v>
      </c>
      <c r="AY107">
        <f t="shared" si="89"/>
        <v>0</v>
      </c>
      <c r="AZ107">
        <f t="shared" si="90"/>
        <v>0</v>
      </c>
      <c r="BA107">
        <f t="shared" si="91"/>
        <v>0</v>
      </c>
      <c r="BB107">
        <f t="shared" si="92"/>
        <v>0</v>
      </c>
      <c r="BC107">
        <f t="shared" si="93"/>
        <v>-0.4</v>
      </c>
      <c r="BD107">
        <f t="shared" si="94"/>
        <v>0</v>
      </c>
      <c r="BE107">
        <f t="shared" si="63"/>
        <v>0</v>
      </c>
      <c r="BF107" s="75">
        <v>41435</v>
      </c>
      <c r="BG107">
        <f t="shared" si="82"/>
        <v>-38.699999999999996</v>
      </c>
      <c r="BH107">
        <f t="shared" si="82"/>
        <v>-24.8</v>
      </c>
      <c r="BI107">
        <f t="shared" si="82"/>
        <v>-33.9</v>
      </c>
      <c r="BJ107">
        <f t="shared" si="82"/>
        <v>-35.1</v>
      </c>
      <c r="BK107">
        <f t="shared" si="82"/>
        <v>-26.1</v>
      </c>
      <c r="BL107">
        <f t="shared" si="82"/>
        <v>-30.6</v>
      </c>
      <c r="BM107">
        <f t="shared" si="82"/>
        <v>-14.099999999999996</v>
      </c>
      <c r="BN107">
        <f t="shared" si="81"/>
        <v>-26.100000000000005</v>
      </c>
      <c r="BO107">
        <f t="shared" si="71"/>
        <v>-42.1</v>
      </c>
      <c r="BP107">
        <f t="shared" si="71"/>
        <v>-23.999999999999993</v>
      </c>
      <c r="BQ107">
        <f t="shared" si="71"/>
        <v>-39.49999999999999</v>
      </c>
      <c r="BR107">
        <f t="shared" si="71"/>
        <v>-44.900000000000006</v>
      </c>
      <c r="BS107">
        <f t="shared" si="71"/>
        <v>-25.2</v>
      </c>
      <c r="BT107">
        <f t="shared" si="74"/>
        <v>-31.65833333333333</v>
      </c>
    </row>
    <row r="108" spans="1:72" ht="12.75">
      <c r="A108" s="75">
        <v>41436</v>
      </c>
      <c r="H108">
        <v>5.9</v>
      </c>
      <c r="I108">
        <f t="shared" si="60"/>
        <v>2.4000000000000004</v>
      </c>
      <c r="J108">
        <f t="shared" si="62"/>
        <v>1.3800000000000001</v>
      </c>
      <c r="Q108">
        <v>22.9</v>
      </c>
      <c r="R108">
        <f t="shared" si="76"/>
        <v>1.7000000000000028</v>
      </c>
      <c r="S108">
        <f t="shared" si="78"/>
        <v>1.7800000000000005</v>
      </c>
      <c r="AJ108">
        <f t="shared" si="75"/>
        <v>0</v>
      </c>
      <c r="AK108">
        <f t="shared" si="77"/>
        <v>0</v>
      </c>
      <c r="AR108" s="75">
        <v>41436</v>
      </c>
      <c r="AS108">
        <f t="shared" si="83"/>
        <v>0</v>
      </c>
      <c r="AT108">
        <f t="shared" si="84"/>
        <v>0</v>
      </c>
      <c r="AU108">
        <f t="shared" si="85"/>
        <v>-2.4000000000000004</v>
      </c>
      <c r="AV108">
        <f t="shared" si="86"/>
        <v>0</v>
      </c>
      <c r="AW108">
        <f t="shared" si="87"/>
        <v>0</v>
      </c>
      <c r="AX108">
        <f t="shared" si="88"/>
        <v>-1.7000000000000028</v>
      </c>
      <c r="AY108">
        <f t="shared" si="89"/>
        <v>0</v>
      </c>
      <c r="AZ108">
        <f t="shared" si="90"/>
        <v>0</v>
      </c>
      <c r="BA108">
        <f t="shared" si="91"/>
        <v>0</v>
      </c>
      <c r="BB108">
        <f t="shared" si="92"/>
        <v>0</v>
      </c>
      <c r="BC108">
        <f t="shared" si="93"/>
        <v>0</v>
      </c>
      <c r="BD108">
        <f t="shared" si="94"/>
        <v>0</v>
      </c>
      <c r="BE108">
        <f t="shared" si="63"/>
        <v>0</v>
      </c>
      <c r="BF108" s="75">
        <v>41436</v>
      </c>
      <c r="BG108">
        <f t="shared" si="82"/>
        <v>-38.699999999999996</v>
      </c>
      <c r="BH108">
        <f t="shared" si="82"/>
        <v>-24.8</v>
      </c>
      <c r="BI108">
        <f t="shared" si="82"/>
        <v>-36.3</v>
      </c>
      <c r="BJ108">
        <f t="shared" si="82"/>
        <v>-35.1</v>
      </c>
      <c r="BK108">
        <f t="shared" si="82"/>
        <v>-26.1</v>
      </c>
      <c r="BL108">
        <f t="shared" si="82"/>
        <v>-32.300000000000004</v>
      </c>
      <c r="BM108">
        <f t="shared" si="82"/>
        <v>-14.099999999999996</v>
      </c>
      <c r="BN108">
        <f t="shared" si="81"/>
        <v>-26.100000000000005</v>
      </c>
      <c r="BO108">
        <f t="shared" si="71"/>
        <v>-42.1</v>
      </c>
      <c r="BP108">
        <f t="shared" si="71"/>
        <v>-23.999999999999993</v>
      </c>
      <c r="BQ108">
        <f t="shared" si="71"/>
        <v>-39.49999999999999</v>
      </c>
      <c r="BR108">
        <f t="shared" si="71"/>
        <v>-44.900000000000006</v>
      </c>
      <c r="BS108">
        <f t="shared" si="71"/>
        <v>-25.2</v>
      </c>
      <c r="BT108">
        <f t="shared" si="74"/>
        <v>-32</v>
      </c>
    </row>
    <row r="109" spans="1:72" ht="12.75">
      <c r="A109" s="75">
        <v>41437</v>
      </c>
      <c r="H109">
        <v>5.9</v>
      </c>
      <c r="I109">
        <f t="shared" si="60"/>
        <v>0</v>
      </c>
      <c r="J109">
        <f t="shared" si="62"/>
        <v>1.22</v>
      </c>
      <c r="Q109">
        <v>21.5</v>
      </c>
      <c r="R109">
        <f t="shared" si="76"/>
        <v>1.3999999999999986</v>
      </c>
      <c r="S109">
        <f t="shared" si="78"/>
        <v>1.6600000000000001</v>
      </c>
      <c r="AJ109">
        <f t="shared" si="75"/>
        <v>0</v>
      </c>
      <c r="AK109">
        <f t="shared" si="77"/>
        <v>0</v>
      </c>
      <c r="AR109" s="75">
        <v>41437</v>
      </c>
      <c r="AS109">
        <f t="shared" si="83"/>
        <v>0</v>
      </c>
      <c r="AT109">
        <f t="shared" si="84"/>
        <v>0</v>
      </c>
      <c r="AU109">
        <f t="shared" si="85"/>
        <v>0</v>
      </c>
      <c r="AV109">
        <f t="shared" si="86"/>
        <v>0</v>
      </c>
      <c r="AW109">
        <f t="shared" si="87"/>
        <v>0</v>
      </c>
      <c r="AX109">
        <f t="shared" si="88"/>
        <v>-1.3999999999999986</v>
      </c>
      <c r="AY109">
        <f t="shared" si="89"/>
        <v>0</v>
      </c>
      <c r="AZ109">
        <f t="shared" si="90"/>
        <v>0</v>
      </c>
      <c r="BA109">
        <f t="shared" si="91"/>
        <v>0</v>
      </c>
      <c r="BB109">
        <f t="shared" si="92"/>
        <v>0</v>
      </c>
      <c r="BC109">
        <f t="shared" si="93"/>
        <v>0</v>
      </c>
      <c r="BD109">
        <f t="shared" si="94"/>
        <v>0</v>
      </c>
      <c r="BE109">
        <f t="shared" si="63"/>
        <v>0</v>
      </c>
      <c r="BF109" s="75">
        <v>41437</v>
      </c>
      <c r="BG109">
        <f t="shared" si="82"/>
        <v>-38.699999999999996</v>
      </c>
      <c r="BH109">
        <f t="shared" si="82"/>
        <v>-24.8</v>
      </c>
      <c r="BI109">
        <f t="shared" si="82"/>
        <v>-36.3</v>
      </c>
      <c r="BJ109">
        <f t="shared" si="82"/>
        <v>-35.1</v>
      </c>
      <c r="BK109">
        <f t="shared" si="82"/>
        <v>-26.1</v>
      </c>
      <c r="BL109">
        <f t="shared" si="82"/>
        <v>-33.7</v>
      </c>
      <c r="BM109">
        <f t="shared" si="82"/>
        <v>-14.099999999999996</v>
      </c>
      <c r="BN109">
        <f t="shared" si="81"/>
        <v>-26.100000000000005</v>
      </c>
      <c r="BO109">
        <f t="shared" si="71"/>
        <v>-42.1</v>
      </c>
      <c r="BP109">
        <f t="shared" si="71"/>
        <v>-23.999999999999993</v>
      </c>
      <c r="BQ109">
        <f t="shared" si="71"/>
        <v>-39.49999999999999</v>
      </c>
      <c r="BR109">
        <f t="shared" si="71"/>
        <v>-44.900000000000006</v>
      </c>
      <c r="BS109">
        <f t="shared" si="71"/>
        <v>-25.2</v>
      </c>
      <c r="BT109">
        <f t="shared" si="74"/>
        <v>-32.11666666666667</v>
      </c>
    </row>
    <row r="110" spans="1:72" ht="12.75">
      <c r="A110" s="75">
        <v>41438</v>
      </c>
      <c r="H110">
        <v>4.5</v>
      </c>
      <c r="I110">
        <f t="shared" si="60"/>
        <v>1.4000000000000004</v>
      </c>
      <c r="J110">
        <f t="shared" si="62"/>
        <v>1.28</v>
      </c>
      <c r="Q110">
        <v>19.4</v>
      </c>
      <c r="R110">
        <f t="shared" si="76"/>
        <v>2.1000000000000014</v>
      </c>
      <c r="S110">
        <f t="shared" si="78"/>
        <v>1.7</v>
      </c>
      <c r="AJ110">
        <f t="shared" si="75"/>
        <v>0</v>
      </c>
      <c r="AK110">
        <f t="shared" si="77"/>
        <v>0</v>
      </c>
      <c r="AR110" s="75">
        <v>41438</v>
      </c>
      <c r="AS110">
        <f t="shared" si="83"/>
        <v>0</v>
      </c>
      <c r="AT110">
        <f t="shared" si="84"/>
        <v>0</v>
      </c>
      <c r="AU110">
        <f t="shared" si="85"/>
        <v>-1.4000000000000004</v>
      </c>
      <c r="AV110">
        <f t="shared" si="86"/>
        <v>0</v>
      </c>
      <c r="AW110">
        <f t="shared" si="87"/>
        <v>0</v>
      </c>
      <c r="AX110">
        <f t="shared" si="88"/>
        <v>-2.1000000000000014</v>
      </c>
      <c r="AY110">
        <f t="shared" si="89"/>
        <v>0</v>
      </c>
      <c r="AZ110">
        <f t="shared" si="90"/>
        <v>0</v>
      </c>
      <c r="BA110">
        <f t="shared" si="91"/>
        <v>0</v>
      </c>
      <c r="BB110">
        <f t="shared" si="92"/>
        <v>0</v>
      </c>
      <c r="BC110">
        <f t="shared" si="93"/>
        <v>0</v>
      </c>
      <c r="BD110">
        <f t="shared" si="94"/>
        <v>0</v>
      </c>
      <c r="BE110">
        <f t="shared" si="63"/>
        <v>0</v>
      </c>
      <c r="BF110" s="75">
        <v>41438</v>
      </c>
      <c r="BG110">
        <f t="shared" si="82"/>
        <v>-38.699999999999996</v>
      </c>
      <c r="BH110">
        <f t="shared" si="82"/>
        <v>-24.8</v>
      </c>
      <c r="BI110">
        <f t="shared" si="82"/>
        <v>-37.699999999999996</v>
      </c>
      <c r="BJ110">
        <f t="shared" si="82"/>
        <v>-35.1</v>
      </c>
      <c r="BK110">
        <f t="shared" si="82"/>
        <v>-26.1</v>
      </c>
      <c r="BL110">
        <f t="shared" si="82"/>
        <v>-35.800000000000004</v>
      </c>
      <c r="BM110">
        <f t="shared" si="82"/>
        <v>-14.099999999999996</v>
      </c>
      <c r="BN110">
        <f t="shared" si="81"/>
        <v>-26.100000000000005</v>
      </c>
      <c r="BO110">
        <f t="shared" si="71"/>
        <v>-42.1</v>
      </c>
      <c r="BP110">
        <f t="shared" si="71"/>
        <v>-23.999999999999993</v>
      </c>
      <c r="BQ110">
        <f t="shared" si="71"/>
        <v>-39.49999999999999</v>
      </c>
      <c r="BR110">
        <f t="shared" si="71"/>
        <v>-44.900000000000006</v>
      </c>
      <c r="BS110">
        <f t="shared" si="71"/>
        <v>-25.2</v>
      </c>
      <c r="BT110">
        <f t="shared" si="74"/>
        <v>-32.40833333333333</v>
      </c>
    </row>
    <row r="111" spans="1:72" ht="12.75">
      <c r="A111" s="75">
        <v>41439</v>
      </c>
      <c r="H111">
        <v>2.3</v>
      </c>
      <c r="I111">
        <f t="shared" si="60"/>
        <v>2.2</v>
      </c>
      <c r="J111">
        <f t="shared" si="62"/>
        <v>1.52</v>
      </c>
      <c r="Q111">
        <v>17.9</v>
      </c>
      <c r="R111">
        <f t="shared" si="76"/>
        <v>1.5</v>
      </c>
      <c r="S111">
        <f t="shared" si="78"/>
        <v>1.6400000000000006</v>
      </c>
      <c r="AJ111">
        <f t="shared" si="75"/>
        <v>0</v>
      </c>
      <c r="AK111">
        <f t="shared" si="77"/>
        <v>0</v>
      </c>
      <c r="AR111" s="75">
        <v>41439</v>
      </c>
      <c r="AS111">
        <f t="shared" si="83"/>
        <v>0</v>
      </c>
      <c r="AT111">
        <f t="shared" si="84"/>
        <v>0</v>
      </c>
      <c r="AU111">
        <f t="shared" si="85"/>
        <v>-2.2</v>
      </c>
      <c r="AV111">
        <f t="shared" si="86"/>
        <v>0</v>
      </c>
      <c r="AW111">
        <f t="shared" si="87"/>
        <v>0</v>
      </c>
      <c r="AX111">
        <f t="shared" si="88"/>
        <v>-1.5</v>
      </c>
      <c r="AY111">
        <f t="shared" si="89"/>
        <v>0</v>
      </c>
      <c r="AZ111">
        <f t="shared" si="90"/>
        <v>0</v>
      </c>
      <c r="BA111">
        <f t="shared" si="91"/>
        <v>0</v>
      </c>
      <c r="BB111">
        <f t="shared" si="92"/>
        <v>0</v>
      </c>
      <c r="BC111">
        <f t="shared" si="93"/>
        <v>0</v>
      </c>
      <c r="BD111">
        <f t="shared" si="94"/>
        <v>0</v>
      </c>
      <c r="BE111">
        <f t="shared" si="63"/>
        <v>0</v>
      </c>
      <c r="BF111" s="75">
        <v>41439</v>
      </c>
      <c r="BG111">
        <f t="shared" si="82"/>
        <v>-38.699999999999996</v>
      </c>
      <c r="BH111">
        <f t="shared" si="82"/>
        <v>-24.8</v>
      </c>
      <c r="BI111">
        <f t="shared" si="82"/>
        <v>-39.9</v>
      </c>
      <c r="BJ111">
        <f t="shared" si="82"/>
        <v>-35.1</v>
      </c>
      <c r="BK111">
        <f t="shared" si="82"/>
        <v>-26.1</v>
      </c>
      <c r="BL111">
        <f t="shared" si="82"/>
        <v>-37.300000000000004</v>
      </c>
      <c r="BM111">
        <f t="shared" si="82"/>
        <v>-14.099999999999996</v>
      </c>
      <c r="BN111">
        <f t="shared" si="81"/>
        <v>-26.100000000000005</v>
      </c>
      <c r="BO111">
        <f t="shared" si="71"/>
        <v>-42.1</v>
      </c>
      <c r="BP111">
        <f t="shared" si="71"/>
        <v>-23.999999999999993</v>
      </c>
      <c r="BQ111">
        <f t="shared" si="71"/>
        <v>-39.49999999999999</v>
      </c>
      <c r="BR111">
        <f t="shared" si="71"/>
        <v>-44.900000000000006</v>
      </c>
      <c r="BS111">
        <f t="shared" si="71"/>
        <v>-25.2</v>
      </c>
      <c r="BT111">
        <f t="shared" si="74"/>
        <v>-32.71666666666667</v>
      </c>
    </row>
    <row r="112" spans="1:72" ht="12.75">
      <c r="A112" s="75">
        <v>41440</v>
      </c>
      <c r="H112">
        <v>1.1</v>
      </c>
      <c r="I112">
        <f t="shared" si="60"/>
        <v>1.1999999999999997</v>
      </c>
      <c r="J112">
        <f t="shared" si="62"/>
        <v>1.4400000000000002</v>
      </c>
      <c r="Q112">
        <v>16</v>
      </c>
      <c r="R112">
        <f t="shared" si="76"/>
        <v>1.8999999999999986</v>
      </c>
      <c r="S112">
        <f t="shared" si="78"/>
        <v>1.7200000000000002</v>
      </c>
      <c r="AJ112">
        <f t="shared" si="75"/>
        <v>0</v>
      </c>
      <c r="AK112">
        <f t="shared" si="77"/>
        <v>0</v>
      </c>
      <c r="AR112" s="75">
        <v>41440</v>
      </c>
      <c r="AS112">
        <f t="shared" si="83"/>
        <v>0</v>
      </c>
      <c r="AT112">
        <f t="shared" si="84"/>
        <v>0</v>
      </c>
      <c r="AU112">
        <f t="shared" si="85"/>
        <v>-1.1999999999999997</v>
      </c>
      <c r="AV112">
        <f t="shared" si="86"/>
        <v>0</v>
      </c>
      <c r="AW112">
        <f t="shared" si="87"/>
        <v>0</v>
      </c>
      <c r="AX112">
        <f t="shared" si="88"/>
        <v>-1.8999999999999986</v>
      </c>
      <c r="AY112">
        <f t="shared" si="89"/>
        <v>0</v>
      </c>
      <c r="AZ112">
        <f t="shared" si="90"/>
        <v>0</v>
      </c>
      <c r="BA112">
        <f t="shared" si="91"/>
        <v>0</v>
      </c>
      <c r="BB112">
        <f t="shared" si="92"/>
        <v>0</v>
      </c>
      <c r="BC112">
        <f t="shared" si="93"/>
        <v>0</v>
      </c>
      <c r="BD112">
        <f t="shared" si="94"/>
        <v>0</v>
      </c>
      <c r="BE112">
        <f t="shared" si="63"/>
        <v>0</v>
      </c>
      <c r="BF112" s="75">
        <v>41440</v>
      </c>
      <c r="BG112">
        <f t="shared" si="82"/>
        <v>-38.699999999999996</v>
      </c>
      <c r="BH112">
        <f t="shared" si="82"/>
        <v>-24.8</v>
      </c>
      <c r="BI112">
        <f t="shared" si="82"/>
        <v>-41.1</v>
      </c>
      <c r="BJ112">
        <f t="shared" si="82"/>
        <v>-35.1</v>
      </c>
      <c r="BK112">
        <f t="shared" si="82"/>
        <v>-26.1</v>
      </c>
      <c r="BL112">
        <f t="shared" si="82"/>
        <v>-39.2</v>
      </c>
      <c r="BM112">
        <f t="shared" si="82"/>
        <v>-14.099999999999996</v>
      </c>
      <c r="BN112">
        <f t="shared" si="81"/>
        <v>-26.100000000000005</v>
      </c>
      <c r="BO112">
        <f t="shared" si="71"/>
        <v>-42.1</v>
      </c>
      <c r="BP112">
        <f t="shared" si="71"/>
        <v>-23.999999999999993</v>
      </c>
      <c r="BQ112">
        <f t="shared" si="71"/>
        <v>-39.49999999999999</v>
      </c>
      <c r="BR112">
        <f t="shared" si="71"/>
        <v>-44.900000000000006</v>
      </c>
      <c r="BS112">
        <f t="shared" si="71"/>
        <v>-25.2</v>
      </c>
      <c r="BT112">
        <f t="shared" si="74"/>
        <v>-32.975</v>
      </c>
    </row>
    <row r="113" spans="1:72" ht="12.75">
      <c r="A113" s="75">
        <v>41441</v>
      </c>
      <c r="H113" s="9">
        <v>0</v>
      </c>
      <c r="I113" s="9">
        <f t="shared" si="60"/>
        <v>1.1</v>
      </c>
      <c r="J113" s="9">
        <f t="shared" si="62"/>
        <v>1.1800000000000002</v>
      </c>
      <c r="Q113">
        <v>14.1</v>
      </c>
      <c r="R113">
        <f t="shared" si="76"/>
        <v>1.9000000000000004</v>
      </c>
      <c r="S113">
        <f t="shared" si="78"/>
        <v>1.7599999999999998</v>
      </c>
      <c r="AJ113">
        <f t="shared" si="75"/>
        <v>0</v>
      </c>
      <c r="AK113">
        <f t="shared" si="77"/>
        <v>0</v>
      </c>
      <c r="AR113" s="75">
        <v>41441</v>
      </c>
      <c r="AS113">
        <f t="shared" si="83"/>
        <v>0</v>
      </c>
      <c r="AT113">
        <f t="shared" si="84"/>
        <v>0</v>
      </c>
      <c r="AU113">
        <f t="shared" si="85"/>
        <v>-1.1</v>
      </c>
      <c r="AV113">
        <f t="shared" si="86"/>
        <v>0</v>
      </c>
      <c r="AW113">
        <f t="shared" si="87"/>
        <v>0</v>
      </c>
      <c r="AX113">
        <f t="shared" si="88"/>
        <v>-1.9000000000000004</v>
      </c>
      <c r="AY113">
        <f t="shared" si="89"/>
        <v>0</v>
      </c>
      <c r="AZ113">
        <f t="shared" si="90"/>
        <v>0</v>
      </c>
      <c r="BA113">
        <f t="shared" si="91"/>
        <v>0</v>
      </c>
      <c r="BB113">
        <f t="shared" si="92"/>
        <v>0</v>
      </c>
      <c r="BC113">
        <f t="shared" si="93"/>
        <v>0</v>
      </c>
      <c r="BD113">
        <f t="shared" si="94"/>
        <v>0</v>
      </c>
      <c r="BE113">
        <f t="shared" si="63"/>
        <v>0</v>
      </c>
      <c r="BF113" s="75">
        <v>41441</v>
      </c>
      <c r="BG113">
        <f t="shared" si="82"/>
        <v>-38.699999999999996</v>
      </c>
      <c r="BH113">
        <f t="shared" si="82"/>
        <v>-24.8</v>
      </c>
      <c r="BI113">
        <f t="shared" si="82"/>
        <v>-42.2</v>
      </c>
      <c r="BJ113">
        <f t="shared" si="82"/>
        <v>-35.1</v>
      </c>
      <c r="BK113">
        <f t="shared" si="82"/>
        <v>-26.1</v>
      </c>
      <c r="BL113">
        <f t="shared" si="82"/>
        <v>-41.1</v>
      </c>
      <c r="BM113">
        <f t="shared" si="82"/>
        <v>-14.099999999999996</v>
      </c>
      <c r="BN113">
        <f t="shared" si="81"/>
        <v>-26.100000000000005</v>
      </c>
      <c r="BO113">
        <f t="shared" si="71"/>
        <v>-42.1</v>
      </c>
      <c r="BP113">
        <f t="shared" si="71"/>
        <v>-23.999999999999993</v>
      </c>
      <c r="BQ113">
        <f t="shared" si="71"/>
        <v>-39.49999999999999</v>
      </c>
      <c r="BR113">
        <f t="shared" si="71"/>
        <v>-44.900000000000006</v>
      </c>
      <c r="BS113">
        <f t="shared" si="71"/>
        <v>-25.2</v>
      </c>
      <c r="BT113">
        <f t="shared" si="74"/>
        <v>-33.225</v>
      </c>
    </row>
    <row r="114" spans="1:72" ht="12.75">
      <c r="A114" s="75">
        <v>41442</v>
      </c>
      <c r="Q114">
        <v>12.3</v>
      </c>
      <c r="R114">
        <f t="shared" si="76"/>
        <v>1.799999999999999</v>
      </c>
      <c r="S114">
        <f t="shared" si="78"/>
        <v>1.8399999999999999</v>
      </c>
      <c r="AJ114">
        <f t="shared" si="75"/>
        <v>0</v>
      </c>
      <c r="AK114">
        <f t="shared" si="77"/>
        <v>0</v>
      </c>
      <c r="AR114" s="75">
        <v>41442</v>
      </c>
      <c r="AS114">
        <f t="shared" si="83"/>
        <v>0</v>
      </c>
      <c r="AT114">
        <f t="shared" si="84"/>
        <v>0</v>
      </c>
      <c r="AU114">
        <f t="shared" si="85"/>
        <v>0</v>
      </c>
      <c r="AV114">
        <f t="shared" si="86"/>
        <v>0</v>
      </c>
      <c r="AW114">
        <f t="shared" si="87"/>
        <v>0</v>
      </c>
      <c r="AX114">
        <f t="shared" si="88"/>
        <v>-1.799999999999999</v>
      </c>
      <c r="AY114">
        <f t="shared" si="89"/>
        <v>0</v>
      </c>
      <c r="AZ114">
        <f t="shared" si="90"/>
        <v>0</v>
      </c>
      <c r="BA114">
        <f t="shared" si="91"/>
        <v>0</v>
      </c>
      <c r="BB114">
        <f t="shared" si="92"/>
        <v>0</v>
      </c>
      <c r="BC114">
        <f t="shared" si="93"/>
        <v>0</v>
      </c>
      <c r="BD114">
        <f t="shared" si="94"/>
        <v>0</v>
      </c>
      <c r="BE114">
        <f t="shared" si="63"/>
        <v>0</v>
      </c>
      <c r="BF114" s="75">
        <v>41442</v>
      </c>
      <c r="BG114">
        <f t="shared" si="82"/>
        <v>-38.699999999999996</v>
      </c>
      <c r="BH114">
        <f t="shared" si="82"/>
        <v>-24.8</v>
      </c>
      <c r="BI114">
        <f t="shared" si="82"/>
        <v>-42.2</v>
      </c>
      <c r="BJ114">
        <f t="shared" si="82"/>
        <v>-35.1</v>
      </c>
      <c r="BK114">
        <f t="shared" si="82"/>
        <v>-26.1</v>
      </c>
      <c r="BL114">
        <f t="shared" si="82"/>
        <v>-42.9</v>
      </c>
      <c r="BM114">
        <f t="shared" si="82"/>
        <v>-14.099999999999996</v>
      </c>
      <c r="BN114">
        <f t="shared" si="81"/>
        <v>-26.100000000000005</v>
      </c>
      <c r="BO114">
        <f t="shared" si="71"/>
        <v>-42.1</v>
      </c>
      <c r="BP114">
        <f t="shared" si="71"/>
        <v>-23.999999999999993</v>
      </c>
      <c r="BQ114">
        <f t="shared" si="71"/>
        <v>-39.49999999999999</v>
      </c>
      <c r="BR114">
        <f t="shared" si="71"/>
        <v>-44.900000000000006</v>
      </c>
      <c r="BS114">
        <f t="shared" si="71"/>
        <v>-25.2</v>
      </c>
      <c r="BT114">
        <f t="shared" si="74"/>
        <v>-33.375</v>
      </c>
    </row>
    <row r="115" spans="1:72" ht="12.75">
      <c r="A115" s="75">
        <v>41443</v>
      </c>
      <c r="Q115">
        <v>11.7</v>
      </c>
      <c r="R115">
        <f t="shared" si="76"/>
        <v>0.6000000000000014</v>
      </c>
      <c r="S115">
        <f t="shared" si="78"/>
        <v>1.5399999999999998</v>
      </c>
      <c r="AJ115">
        <f t="shared" si="75"/>
        <v>0</v>
      </c>
      <c r="AK115">
        <f t="shared" si="77"/>
        <v>0</v>
      </c>
      <c r="AR115" s="75">
        <v>41443</v>
      </c>
      <c r="AS115">
        <f t="shared" si="83"/>
        <v>0</v>
      </c>
      <c r="AT115">
        <f t="shared" si="84"/>
        <v>0</v>
      </c>
      <c r="AU115">
        <f t="shared" si="85"/>
        <v>0</v>
      </c>
      <c r="AV115">
        <f t="shared" si="86"/>
        <v>0</v>
      </c>
      <c r="AW115">
        <f t="shared" si="87"/>
        <v>0</v>
      </c>
      <c r="AX115">
        <f t="shared" si="88"/>
        <v>-0.6000000000000014</v>
      </c>
      <c r="AY115">
        <f t="shared" si="89"/>
        <v>0</v>
      </c>
      <c r="AZ115">
        <f t="shared" si="90"/>
        <v>0</v>
      </c>
      <c r="BA115">
        <f t="shared" si="91"/>
        <v>0</v>
      </c>
      <c r="BB115">
        <f t="shared" si="92"/>
        <v>0</v>
      </c>
      <c r="BC115">
        <f t="shared" si="93"/>
        <v>0</v>
      </c>
      <c r="BD115">
        <f t="shared" si="94"/>
        <v>0</v>
      </c>
      <c r="BE115">
        <f t="shared" si="63"/>
        <v>0</v>
      </c>
      <c r="BF115" s="75">
        <v>41443</v>
      </c>
      <c r="BG115">
        <f t="shared" si="82"/>
        <v>-38.699999999999996</v>
      </c>
      <c r="BH115">
        <f t="shared" si="82"/>
        <v>-24.8</v>
      </c>
      <c r="BI115">
        <f t="shared" si="82"/>
        <v>-42.2</v>
      </c>
      <c r="BJ115">
        <f t="shared" si="82"/>
        <v>-35.1</v>
      </c>
      <c r="BK115">
        <f t="shared" si="82"/>
        <v>-26.1</v>
      </c>
      <c r="BL115">
        <f t="shared" si="82"/>
        <v>-43.5</v>
      </c>
      <c r="BM115">
        <f t="shared" si="82"/>
        <v>-14.099999999999996</v>
      </c>
      <c r="BN115">
        <f t="shared" si="81"/>
        <v>-26.100000000000005</v>
      </c>
      <c r="BO115">
        <f t="shared" si="71"/>
        <v>-42.1</v>
      </c>
      <c r="BP115">
        <f t="shared" si="71"/>
        <v>-23.999999999999993</v>
      </c>
      <c r="BQ115">
        <f t="shared" si="71"/>
        <v>-39.49999999999999</v>
      </c>
      <c r="BR115">
        <f t="shared" si="71"/>
        <v>-44.900000000000006</v>
      </c>
      <c r="BS115">
        <f t="shared" si="71"/>
        <v>-25.2</v>
      </c>
      <c r="BT115">
        <f t="shared" si="74"/>
        <v>-33.425000000000004</v>
      </c>
    </row>
    <row r="116" spans="1:72" ht="12.75">
      <c r="A116" s="75">
        <v>41444</v>
      </c>
      <c r="Q116">
        <v>10.5</v>
      </c>
      <c r="R116">
        <f t="shared" si="76"/>
        <v>1.1999999999999993</v>
      </c>
      <c r="S116">
        <f t="shared" si="78"/>
        <v>1.4799999999999998</v>
      </c>
      <c r="AJ116">
        <f t="shared" si="75"/>
        <v>0</v>
      </c>
      <c r="AK116">
        <f t="shared" si="77"/>
        <v>0</v>
      </c>
      <c r="AR116" s="75">
        <v>41444</v>
      </c>
      <c r="AS116">
        <f t="shared" si="83"/>
        <v>0</v>
      </c>
      <c r="AT116">
        <f t="shared" si="84"/>
        <v>0</v>
      </c>
      <c r="AU116">
        <f t="shared" si="85"/>
        <v>0</v>
      </c>
      <c r="AV116">
        <f t="shared" si="86"/>
        <v>0</v>
      </c>
      <c r="AW116">
        <f t="shared" si="87"/>
        <v>0</v>
      </c>
      <c r="AX116">
        <f t="shared" si="88"/>
        <v>-1.1999999999999993</v>
      </c>
      <c r="AY116">
        <f t="shared" si="89"/>
        <v>0</v>
      </c>
      <c r="AZ116">
        <f t="shared" si="90"/>
        <v>0</v>
      </c>
      <c r="BA116">
        <f t="shared" si="91"/>
        <v>0</v>
      </c>
      <c r="BB116">
        <f t="shared" si="92"/>
        <v>0</v>
      </c>
      <c r="BC116">
        <f t="shared" si="93"/>
        <v>0</v>
      </c>
      <c r="BD116">
        <f t="shared" si="94"/>
        <v>0</v>
      </c>
      <c r="BE116">
        <f t="shared" si="63"/>
        <v>0</v>
      </c>
      <c r="BF116" s="75">
        <v>41444</v>
      </c>
      <c r="BG116">
        <f t="shared" si="82"/>
        <v>-38.699999999999996</v>
      </c>
      <c r="BH116">
        <f t="shared" si="82"/>
        <v>-24.8</v>
      </c>
      <c r="BI116">
        <f t="shared" si="82"/>
        <v>-42.2</v>
      </c>
      <c r="BJ116">
        <f t="shared" si="82"/>
        <v>-35.1</v>
      </c>
      <c r="BK116">
        <f t="shared" si="82"/>
        <v>-26.1</v>
      </c>
      <c r="BL116">
        <f t="shared" si="82"/>
        <v>-44.7</v>
      </c>
      <c r="BM116">
        <f t="shared" si="82"/>
        <v>-14.099999999999996</v>
      </c>
      <c r="BN116">
        <f t="shared" si="81"/>
        <v>-26.100000000000005</v>
      </c>
      <c r="BO116">
        <f t="shared" si="71"/>
        <v>-42.1</v>
      </c>
      <c r="BP116">
        <f t="shared" si="71"/>
        <v>-23.999999999999993</v>
      </c>
      <c r="BQ116">
        <f t="shared" si="71"/>
        <v>-39.49999999999999</v>
      </c>
      <c r="BR116">
        <f t="shared" si="71"/>
        <v>-44.900000000000006</v>
      </c>
      <c r="BS116">
        <f t="shared" si="71"/>
        <v>-25.2</v>
      </c>
      <c r="BT116">
        <f t="shared" si="74"/>
        <v>-33.525000000000006</v>
      </c>
    </row>
    <row r="117" spans="1:72" ht="12.75">
      <c r="A117" s="75">
        <v>41445</v>
      </c>
      <c r="Q117">
        <v>9.8</v>
      </c>
      <c r="R117">
        <f t="shared" si="76"/>
        <v>0.6999999999999993</v>
      </c>
      <c r="S117">
        <f t="shared" si="78"/>
        <v>1.2399999999999998</v>
      </c>
      <c r="AJ117">
        <f t="shared" si="75"/>
        <v>0</v>
      </c>
      <c r="AK117">
        <f t="shared" si="77"/>
        <v>0</v>
      </c>
      <c r="AR117" s="75">
        <v>41445</v>
      </c>
      <c r="AS117">
        <f t="shared" si="83"/>
        <v>0</v>
      </c>
      <c r="AT117">
        <f t="shared" si="84"/>
        <v>0</v>
      </c>
      <c r="AU117">
        <f t="shared" si="85"/>
        <v>0</v>
      </c>
      <c r="AV117">
        <f t="shared" si="86"/>
        <v>0</v>
      </c>
      <c r="AW117">
        <f t="shared" si="87"/>
        <v>0</v>
      </c>
      <c r="AX117">
        <f t="shared" si="88"/>
        <v>-0.6999999999999993</v>
      </c>
      <c r="AY117">
        <f t="shared" si="89"/>
        <v>0</v>
      </c>
      <c r="AZ117">
        <f t="shared" si="90"/>
        <v>0</v>
      </c>
      <c r="BA117">
        <f t="shared" si="91"/>
        <v>0</v>
      </c>
      <c r="BB117">
        <f t="shared" si="92"/>
        <v>0</v>
      </c>
      <c r="BC117">
        <f t="shared" si="93"/>
        <v>0</v>
      </c>
      <c r="BD117">
        <f t="shared" si="94"/>
        <v>0</v>
      </c>
      <c r="BE117">
        <f t="shared" si="63"/>
        <v>0</v>
      </c>
      <c r="BF117" s="75">
        <v>41445</v>
      </c>
      <c r="BG117">
        <f t="shared" si="82"/>
        <v>-38.699999999999996</v>
      </c>
      <c r="BH117">
        <f t="shared" si="82"/>
        <v>-24.8</v>
      </c>
      <c r="BI117">
        <f t="shared" si="82"/>
        <v>-42.2</v>
      </c>
      <c r="BJ117">
        <f t="shared" si="82"/>
        <v>-35.1</v>
      </c>
      <c r="BK117">
        <f t="shared" si="82"/>
        <v>-26.1</v>
      </c>
      <c r="BL117">
        <f t="shared" si="82"/>
        <v>-45.400000000000006</v>
      </c>
      <c r="BM117">
        <f t="shared" si="82"/>
        <v>-14.099999999999996</v>
      </c>
      <c r="BN117">
        <f t="shared" si="81"/>
        <v>-26.100000000000005</v>
      </c>
      <c r="BO117">
        <f t="shared" si="71"/>
        <v>-42.1</v>
      </c>
      <c r="BP117">
        <f t="shared" si="71"/>
        <v>-23.999999999999993</v>
      </c>
      <c r="BQ117">
        <f t="shared" si="71"/>
        <v>-39.49999999999999</v>
      </c>
      <c r="BR117">
        <f t="shared" si="71"/>
        <v>-44.900000000000006</v>
      </c>
      <c r="BS117">
        <f t="shared" si="71"/>
        <v>-25.2</v>
      </c>
      <c r="BT117">
        <f t="shared" si="74"/>
        <v>-33.583333333333336</v>
      </c>
    </row>
    <row r="118" spans="1:72" ht="12.75">
      <c r="A118" s="75">
        <v>41446</v>
      </c>
      <c r="Q118">
        <v>9.1</v>
      </c>
      <c r="R118">
        <f t="shared" si="76"/>
        <v>0.7000000000000011</v>
      </c>
      <c r="S118">
        <f t="shared" si="78"/>
        <v>1</v>
      </c>
      <c r="AJ118">
        <f t="shared" si="75"/>
        <v>0</v>
      </c>
      <c r="AK118">
        <f t="shared" si="77"/>
        <v>0</v>
      </c>
      <c r="AR118" s="75">
        <v>41446</v>
      </c>
      <c r="AS118">
        <f t="shared" si="83"/>
        <v>0</v>
      </c>
      <c r="AT118">
        <f t="shared" si="84"/>
        <v>0</v>
      </c>
      <c r="AU118">
        <f t="shared" si="85"/>
        <v>0</v>
      </c>
      <c r="AV118">
        <f t="shared" si="86"/>
        <v>0</v>
      </c>
      <c r="AW118">
        <f t="shared" si="87"/>
        <v>0</v>
      </c>
      <c r="AX118">
        <f t="shared" si="88"/>
        <v>-0.7000000000000011</v>
      </c>
      <c r="AY118">
        <f t="shared" si="89"/>
        <v>0</v>
      </c>
      <c r="AZ118">
        <f t="shared" si="90"/>
        <v>0</v>
      </c>
      <c r="BA118">
        <f t="shared" si="91"/>
        <v>0</v>
      </c>
      <c r="BB118">
        <f t="shared" si="92"/>
        <v>0</v>
      </c>
      <c r="BC118">
        <f t="shared" si="93"/>
        <v>0</v>
      </c>
      <c r="BD118">
        <f t="shared" si="94"/>
        <v>0</v>
      </c>
      <c r="BE118">
        <f t="shared" si="63"/>
        <v>0</v>
      </c>
      <c r="BF118" s="75">
        <v>41446</v>
      </c>
      <c r="BG118">
        <f t="shared" si="82"/>
        <v>-38.699999999999996</v>
      </c>
      <c r="BH118">
        <f t="shared" si="82"/>
        <v>-24.8</v>
      </c>
      <c r="BI118">
        <f t="shared" si="82"/>
        <v>-42.2</v>
      </c>
      <c r="BJ118">
        <f t="shared" si="82"/>
        <v>-35.1</v>
      </c>
      <c r="BK118">
        <f t="shared" si="82"/>
        <v>-26.1</v>
      </c>
      <c r="BL118">
        <f t="shared" si="82"/>
        <v>-46.10000000000001</v>
      </c>
      <c r="BM118">
        <f t="shared" si="82"/>
        <v>-14.099999999999996</v>
      </c>
      <c r="BN118">
        <f t="shared" si="81"/>
        <v>-26.100000000000005</v>
      </c>
      <c r="BO118">
        <f t="shared" si="71"/>
        <v>-42.1</v>
      </c>
      <c r="BP118">
        <f t="shared" si="71"/>
        <v>-23.999999999999993</v>
      </c>
      <c r="BQ118">
        <f t="shared" si="71"/>
        <v>-39.49999999999999</v>
      </c>
      <c r="BR118">
        <f t="shared" si="71"/>
        <v>-44.900000000000006</v>
      </c>
      <c r="BS118">
        <f t="shared" si="71"/>
        <v>-25.2</v>
      </c>
      <c r="BT118">
        <f t="shared" si="74"/>
        <v>-33.64166666666667</v>
      </c>
    </row>
    <row r="119" spans="1:72" ht="12.75">
      <c r="A119" s="75">
        <v>41447</v>
      </c>
      <c r="Q119">
        <v>7.6</v>
      </c>
      <c r="R119">
        <f t="shared" si="76"/>
        <v>1.5</v>
      </c>
      <c r="S119">
        <f t="shared" si="78"/>
        <v>0.9400000000000002</v>
      </c>
      <c r="AJ119">
        <f t="shared" si="75"/>
        <v>0</v>
      </c>
      <c r="AK119">
        <f t="shared" si="77"/>
        <v>0</v>
      </c>
      <c r="AR119" s="75">
        <v>41447</v>
      </c>
      <c r="AS119">
        <f t="shared" si="83"/>
        <v>0</v>
      </c>
      <c r="AT119">
        <f t="shared" si="84"/>
        <v>0</v>
      </c>
      <c r="AU119">
        <f t="shared" si="85"/>
        <v>0</v>
      </c>
      <c r="AV119">
        <f t="shared" si="86"/>
        <v>0</v>
      </c>
      <c r="AW119">
        <f t="shared" si="87"/>
        <v>0</v>
      </c>
      <c r="AX119">
        <f t="shared" si="88"/>
        <v>-1.5</v>
      </c>
      <c r="AY119">
        <f t="shared" si="89"/>
        <v>0</v>
      </c>
      <c r="AZ119">
        <f t="shared" si="90"/>
        <v>0</v>
      </c>
      <c r="BA119">
        <f t="shared" si="91"/>
        <v>0</v>
      </c>
      <c r="BB119">
        <f t="shared" si="92"/>
        <v>0</v>
      </c>
      <c r="BC119">
        <f t="shared" si="93"/>
        <v>0</v>
      </c>
      <c r="BD119">
        <f t="shared" si="94"/>
        <v>0</v>
      </c>
      <c r="BE119">
        <f t="shared" si="63"/>
        <v>0</v>
      </c>
      <c r="BF119" s="75">
        <v>41447</v>
      </c>
      <c r="BG119">
        <f t="shared" si="82"/>
        <v>-38.699999999999996</v>
      </c>
      <c r="BH119">
        <f t="shared" si="82"/>
        <v>-24.8</v>
      </c>
      <c r="BI119">
        <f t="shared" si="82"/>
        <v>-42.2</v>
      </c>
      <c r="BJ119">
        <f t="shared" si="82"/>
        <v>-35.1</v>
      </c>
      <c r="BK119">
        <f t="shared" si="82"/>
        <v>-26.1</v>
      </c>
      <c r="BL119">
        <f t="shared" si="82"/>
        <v>-47.60000000000001</v>
      </c>
      <c r="BM119">
        <f t="shared" si="82"/>
        <v>-14.099999999999996</v>
      </c>
      <c r="BN119">
        <f t="shared" si="81"/>
        <v>-26.100000000000005</v>
      </c>
      <c r="BO119">
        <f t="shared" si="71"/>
        <v>-42.1</v>
      </c>
      <c r="BP119">
        <f t="shared" si="71"/>
        <v>-23.999999999999993</v>
      </c>
      <c r="BQ119">
        <f t="shared" si="71"/>
        <v>-39.49999999999999</v>
      </c>
      <c r="BR119">
        <f t="shared" si="71"/>
        <v>-44.900000000000006</v>
      </c>
      <c r="BS119">
        <f t="shared" si="71"/>
        <v>-25.2</v>
      </c>
      <c r="BT119">
        <f t="shared" si="74"/>
        <v>-33.76666666666667</v>
      </c>
    </row>
    <row r="120" spans="1:72" ht="12.75">
      <c r="A120" s="75">
        <v>41448</v>
      </c>
      <c r="Q120">
        <v>5</v>
      </c>
      <c r="R120">
        <f t="shared" si="76"/>
        <v>2.5999999999999996</v>
      </c>
      <c r="S120" s="39">
        <f t="shared" si="78"/>
        <v>1.3399999999999999</v>
      </c>
      <c r="AJ120">
        <f t="shared" si="75"/>
        <v>0</v>
      </c>
      <c r="AK120">
        <f t="shared" si="77"/>
        <v>0</v>
      </c>
      <c r="AR120" s="75">
        <v>41448</v>
      </c>
      <c r="AS120">
        <f t="shared" si="83"/>
        <v>0</v>
      </c>
      <c r="AT120">
        <f t="shared" si="84"/>
        <v>0</v>
      </c>
      <c r="AU120">
        <f t="shared" si="85"/>
        <v>0</v>
      </c>
      <c r="AV120">
        <f t="shared" si="86"/>
        <v>0</v>
      </c>
      <c r="AW120">
        <f t="shared" si="87"/>
        <v>0</v>
      </c>
      <c r="AX120">
        <f t="shared" si="88"/>
        <v>-2.5999999999999996</v>
      </c>
      <c r="AY120">
        <f t="shared" si="89"/>
        <v>0</v>
      </c>
      <c r="AZ120">
        <f t="shared" si="90"/>
        <v>0</v>
      </c>
      <c r="BA120">
        <f t="shared" si="91"/>
        <v>0</v>
      </c>
      <c r="BB120">
        <f t="shared" si="92"/>
        <v>0</v>
      </c>
      <c r="BC120">
        <f t="shared" si="93"/>
        <v>0</v>
      </c>
      <c r="BD120">
        <f t="shared" si="94"/>
        <v>0</v>
      </c>
      <c r="BE120">
        <f>IF(AM120&lt;0,0,AM120*-1)</f>
        <v>0</v>
      </c>
      <c r="BF120" s="75">
        <v>41448</v>
      </c>
      <c r="BG120">
        <f t="shared" si="82"/>
        <v>-38.699999999999996</v>
      </c>
      <c r="BH120">
        <f t="shared" si="82"/>
        <v>-24.8</v>
      </c>
      <c r="BI120">
        <f t="shared" si="82"/>
        <v>-42.2</v>
      </c>
      <c r="BJ120">
        <f t="shared" si="82"/>
        <v>-35.1</v>
      </c>
      <c r="BK120">
        <f t="shared" si="82"/>
        <v>-26.1</v>
      </c>
      <c r="BL120">
        <f t="shared" si="82"/>
        <v>-50.20000000000001</v>
      </c>
      <c r="BM120">
        <f t="shared" si="82"/>
        <v>-14.099999999999996</v>
      </c>
      <c r="BN120">
        <f t="shared" si="81"/>
        <v>-26.100000000000005</v>
      </c>
      <c r="BO120">
        <f t="shared" si="71"/>
        <v>-42.1</v>
      </c>
      <c r="BP120">
        <f t="shared" si="71"/>
        <v>-23.999999999999993</v>
      </c>
      <c r="BQ120">
        <f t="shared" si="71"/>
        <v>-39.49999999999999</v>
      </c>
      <c r="BR120">
        <f t="shared" si="71"/>
        <v>-44.900000000000006</v>
      </c>
      <c r="BS120">
        <f t="shared" si="71"/>
        <v>-25.2</v>
      </c>
      <c r="BT120">
        <f t="shared" si="74"/>
        <v>-33.98333333333334</v>
      </c>
    </row>
    <row r="121" spans="1:72" ht="12.75">
      <c r="A121" s="75">
        <v>41449</v>
      </c>
      <c r="Q121">
        <v>2.8</v>
      </c>
      <c r="R121">
        <f t="shared" si="76"/>
        <v>2.2</v>
      </c>
      <c r="S121" s="39">
        <f t="shared" si="78"/>
        <v>1.54</v>
      </c>
      <c r="AJ121">
        <f t="shared" si="75"/>
        <v>0</v>
      </c>
      <c r="AK121">
        <f t="shared" si="77"/>
        <v>0</v>
      </c>
      <c r="AR121" s="75">
        <v>41449</v>
      </c>
      <c r="AS121">
        <f t="shared" si="83"/>
        <v>0</v>
      </c>
      <c r="AT121">
        <f t="shared" si="84"/>
        <v>0</v>
      </c>
      <c r="AU121">
        <f t="shared" si="85"/>
        <v>0</v>
      </c>
      <c r="AV121">
        <f t="shared" si="86"/>
        <v>0</v>
      </c>
      <c r="AW121">
        <f t="shared" si="87"/>
        <v>0</v>
      </c>
      <c r="AX121">
        <f t="shared" si="88"/>
        <v>-2.2</v>
      </c>
      <c r="AY121">
        <f t="shared" si="89"/>
        <v>0</v>
      </c>
      <c r="AZ121">
        <f t="shared" si="90"/>
        <v>0</v>
      </c>
      <c r="BA121">
        <f t="shared" si="91"/>
        <v>0</v>
      </c>
      <c r="BB121">
        <f t="shared" si="92"/>
        <v>0</v>
      </c>
      <c r="BC121">
        <f t="shared" si="93"/>
        <v>0</v>
      </c>
      <c r="BD121">
        <f t="shared" si="94"/>
        <v>0</v>
      </c>
      <c r="BE121">
        <f>IF(AM121&lt;0,0,AM121*-1)</f>
        <v>0</v>
      </c>
      <c r="BF121" s="75">
        <v>41449</v>
      </c>
      <c r="BG121">
        <f t="shared" si="82"/>
        <v>-38.699999999999996</v>
      </c>
      <c r="BH121">
        <f t="shared" si="82"/>
        <v>-24.8</v>
      </c>
      <c r="BI121">
        <f t="shared" si="82"/>
        <v>-42.2</v>
      </c>
      <c r="BJ121">
        <f t="shared" si="82"/>
        <v>-35.1</v>
      </c>
      <c r="BK121">
        <f t="shared" si="82"/>
        <v>-26.1</v>
      </c>
      <c r="BL121">
        <f t="shared" si="82"/>
        <v>-52.40000000000001</v>
      </c>
      <c r="BM121">
        <f t="shared" si="82"/>
        <v>-14.099999999999996</v>
      </c>
      <c r="BN121">
        <f t="shared" si="81"/>
        <v>-26.100000000000005</v>
      </c>
      <c r="BO121">
        <f t="shared" si="71"/>
        <v>-42.1</v>
      </c>
      <c r="BP121">
        <f t="shared" si="71"/>
        <v>-23.999999999999993</v>
      </c>
      <c r="BQ121">
        <f t="shared" si="71"/>
        <v>-39.49999999999999</v>
      </c>
      <c r="BR121">
        <f t="shared" si="71"/>
        <v>-44.900000000000006</v>
      </c>
      <c r="BS121">
        <f t="shared" si="71"/>
        <v>-25.2</v>
      </c>
      <c r="BT121">
        <f t="shared" si="74"/>
        <v>-34.166666666666664</v>
      </c>
    </row>
    <row r="122" spans="17:37" ht="12.75">
      <c r="Q122">
        <v>0.9</v>
      </c>
      <c r="R122">
        <f t="shared" si="76"/>
        <v>1.9</v>
      </c>
      <c r="S122" s="39">
        <f t="shared" si="78"/>
        <v>1.78</v>
      </c>
      <c r="AJ122">
        <f t="shared" si="75"/>
        <v>0</v>
      </c>
      <c r="AK122">
        <f t="shared" si="77"/>
        <v>0</v>
      </c>
    </row>
    <row r="123" spans="17:37" ht="12.75">
      <c r="Q123">
        <v>0.2</v>
      </c>
      <c r="R123">
        <f t="shared" si="76"/>
        <v>0.7</v>
      </c>
      <c r="S123" s="39">
        <f t="shared" si="78"/>
        <v>1.7799999999999998</v>
      </c>
      <c r="AJ123">
        <f t="shared" si="75"/>
        <v>0</v>
      </c>
      <c r="AK123">
        <f t="shared" si="77"/>
        <v>0</v>
      </c>
    </row>
    <row r="124" spans="17:37" ht="12.75">
      <c r="Q124" s="9">
        <v>-0.1</v>
      </c>
      <c r="R124" s="9">
        <f t="shared" si="76"/>
        <v>0.30000000000000004</v>
      </c>
      <c r="S124" s="40">
        <f t="shared" si="78"/>
        <v>1.5399999999999998</v>
      </c>
      <c r="AJ124">
        <f t="shared" si="75"/>
        <v>0</v>
      </c>
      <c r="AK124">
        <f t="shared" si="7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1">
      <pane xSplit="2" ySplit="5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:G16384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+MAX(D6:D93)</f>
        <v>24.2</v>
      </c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6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5" ht="15">
      <c r="A6">
        <v>709</v>
      </c>
      <c r="B6" s="68">
        <v>43160</v>
      </c>
      <c r="D6" s="159">
        <v>13.2</v>
      </c>
      <c r="G6">
        <v>19.2</v>
      </c>
      <c r="H6">
        <v>-8.1</v>
      </c>
      <c r="J6">
        <v>-9.5</v>
      </c>
      <c r="K6">
        <v>-3</v>
      </c>
      <c r="L6">
        <v>50</v>
      </c>
      <c r="N6" s="155"/>
      <c r="O6" s="155"/>
    </row>
    <row r="7" spans="1:15" ht="15">
      <c r="A7">
        <v>709</v>
      </c>
      <c r="B7" s="68">
        <v>43161</v>
      </c>
      <c r="D7" s="159">
        <v>13.1</v>
      </c>
      <c r="G7">
        <v>19.2</v>
      </c>
      <c r="H7">
        <v>-2.7</v>
      </c>
      <c r="J7">
        <v>-4.2</v>
      </c>
      <c r="K7">
        <v>2.2</v>
      </c>
      <c r="L7">
        <v>49</v>
      </c>
      <c r="N7" s="68"/>
      <c r="O7" s="159"/>
    </row>
    <row r="8" spans="1:15" ht="15">
      <c r="A8">
        <v>709</v>
      </c>
      <c r="B8" s="68">
        <v>43162</v>
      </c>
      <c r="D8" s="159">
        <v>13.1</v>
      </c>
      <c r="G8">
        <v>19.3</v>
      </c>
      <c r="H8">
        <v>2.9</v>
      </c>
      <c r="J8">
        <v>-0.4</v>
      </c>
      <c r="K8">
        <v>4.3</v>
      </c>
      <c r="L8">
        <v>47</v>
      </c>
      <c r="N8" s="68"/>
      <c r="O8" s="159"/>
    </row>
    <row r="9" spans="1:15" ht="15">
      <c r="A9">
        <v>709</v>
      </c>
      <c r="B9" s="68">
        <v>43163</v>
      </c>
      <c r="D9" s="159">
        <v>13.1</v>
      </c>
      <c r="G9">
        <v>19.3</v>
      </c>
      <c r="H9">
        <v>1.8</v>
      </c>
      <c r="J9">
        <v>-12</v>
      </c>
      <c r="K9">
        <v>-4.1</v>
      </c>
      <c r="L9">
        <v>46</v>
      </c>
      <c r="N9" s="68"/>
      <c r="O9" s="159"/>
    </row>
    <row r="10" spans="1:15" ht="15">
      <c r="A10">
        <v>709</v>
      </c>
      <c r="B10" s="68">
        <v>43164</v>
      </c>
      <c r="D10" s="159">
        <v>13.2</v>
      </c>
      <c r="G10">
        <v>19.3</v>
      </c>
      <c r="H10">
        <v>-12</v>
      </c>
      <c r="I10">
        <v>-8.7</v>
      </c>
      <c r="J10">
        <v>-13.2</v>
      </c>
      <c r="K10">
        <v>-11.5</v>
      </c>
      <c r="L10">
        <v>50</v>
      </c>
      <c r="N10" s="68"/>
      <c r="O10" s="159"/>
    </row>
    <row r="11" spans="1:15" ht="15">
      <c r="A11">
        <v>709</v>
      </c>
      <c r="B11" s="68">
        <v>43165</v>
      </c>
      <c r="D11" s="159">
        <v>13.4</v>
      </c>
      <c r="G11">
        <v>19.9</v>
      </c>
      <c r="H11">
        <v>-12.4</v>
      </c>
      <c r="I11">
        <v>2.4</v>
      </c>
      <c r="J11">
        <v>-13.9</v>
      </c>
      <c r="K11">
        <v>-9.6</v>
      </c>
      <c r="L11">
        <v>50</v>
      </c>
      <c r="N11" s="68"/>
      <c r="O11" s="159"/>
    </row>
    <row r="12" spans="1:15" ht="15">
      <c r="A12">
        <v>709</v>
      </c>
      <c r="B12" s="68">
        <v>43166</v>
      </c>
      <c r="D12" s="159">
        <v>13.4</v>
      </c>
      <c r="G12">
        <v>19.9</v>
      </c>
      <c r="H12">
        <v>-9.7</v>
      </c>
      <c r="I12">
        <v>7.6</v>
      </c>
      <c r="J12">
        <v>-10.7</v>
      </c>
      <c r="K12">
        <v>-6</v>
      </c>
      <c r="L12">
        <v>50</v>
      </c>
      <c r="N12" s="68"/>
      <c r="O12" s="159"/>
    </row>
    <row r="13" spans="1:15" ht="15">
      <c r="A13">
        <v>709</v>
      </c>
      <c r="B13" s="68">
        <v>43167</v>
      </c>
      <c r="D13" s="159">
        <v>13.4</v>
      </c>
      <c r="G13">
        <v>19.9</v>
      </c>
      <c r="H13">
        <v>-6.8</v>
      </c>
      <c r="K13">
        <v>-1.4</v>
      </c>
      <c r="L13">
        <v>49</v>
      </c>
      <c r="N13" s="68"/>
      <c r="O13" s="159"/>
    </row>
    <row r="14" spans="1:15" ht="15">
      <c r="A14">
        <v>709</v>
      </c>
      <c r="B14" s="68">
        <v>43168</v>
      </c>
      <c r="D14" s="159">
        <v>13.5</v>
      </c>
      <c r="G14">
        <v>19.9</v>
      </c>
      <c r="H14">
        <v>-1.2</v>
      </c>
      <c r="I14">
        <v>4.9</v>
      </c>
      <c r="J14">
        <v>-2.8</v>
      </c>
      <c r="K14">
        <v>0.4</v>
      </c>
      <c r="L14">
        <v>48</v>
      </c>
      <c r="N14" s="68"/>
      <c r="O14" s="159"/>
    </row>
    <row r="15" spans="1:15" ht="15">
      <c r="A15">
        <v>709</v>
      </c>
      <c r="B15" s="68">
        <v>43169</v>
      </c>
      <c r="D15" s="159">
        <v>13.5</v>
      </c>
      <c r="G15">
        <v>19.9</v>
      </c>
      <c r="H15">
        <v>-2.8</v>
      </c>
      <c r="J15">
        <v>-13.6</v>
      </c>
      <c r="K15">
        <v>-4.9</v>
      </c>
      <c r="L15">
        <v>47</v>
      </c>
      <c r="N15" s="68"/>
      <c r="O15" s="159"/>
    </row>
    <row r="16" spans="1:15" ht="15">
      <c r="A16">
        <v>709</v>
      </c>
      <c r="B16" s="68">
        <v>43170</v>
      </c>
      <c r="D16" s="159">
        <v>13.5</v>
      </c>
      <c r="G16">
        <v>19.9</v>
      </c>
      <c r="H16">
        <v>-12.7</v>
      </c>
      <c r="I16">
        <v>8.8</v>
      </c>
      <c r="J16">
        <v>-13.3</v>
      </c>
      <c r="K16">
        <v>-2.8</v>
      </c>
      <c r="L16">
        <v>46</v>
      </c>
      <c r="N16" s="68"/>
      <c r="O16" s="159"/>
    </row>
    <row r="17" spans="1:15" ht="15">
      <c r="A17">
        <v>709</v>
      </c>
      <c r="B17" s="68">
        <v>43171</v>
      </c>
      <c r="D17" s="159">
        <v>13.6</v>
      </c>
      <c r="G17">
        <v>19.9</v>
      </c>
      <c r="H17">
        <v>-3.7</v>
      </c>
      <c r="I17">
        <v>6</v>
      </c>
      <c r="J17">
        <v>-5.5</v>
      </c>
      <c r="K17">
        <v>-0.5</v>
      </c>
      <c r="L17">
        <v>47</v>
      </c>
      <c r="N17" s="68"/>
      <c r="O17" s="159"/>
    </row>
    <row r="18" spans="1:15" ht="15">
      <c r="A18">
        <v>709</v>
      </c>
      <c r="B18" s="68">
        <v>43172</v>
      </c>
      <c r="D18" s="159">
        <v>13.6</v>
      </c>
      <c r="G18">
        <v>19.9</v>
      </c>
      <c r="H18">
        <v>-4.8</v>
      </c>
      <c r="I18">
        <v>8.3</v>
      </c>
      <c r="J18">
        <v>-7.7</v>
      </c>
      <c r="K18">
        <v>-0.2</v>
      </c>
      <c r="L18">
        <v>47</v>
      </c>
      <c r="N18" s="68"/>
      <c r="O18" s="159"/>
    </row>
    <row r="19" spans="1:15" ht="15">
      <c r="A19">
        <v>709</v>
      </c>
      <c r="B19" s="68">
        <v>43173</v>
      </c>
      <c r="D19" s="159">
        <v>13.6</v>
      </c>
      <c r="G19">
        <v>19.9</v>
      </c>
      <c r="H19">
        <v>-2.2</v>
      </c>
      <c r="J19">
        <v>-2.3</v>
      </c>
      <c r="K19">
        <v>4.8</v>
      </c>
      <c r="L19">
        <v>45</v>
      </c>
      <c r="N19" s="68"/>
      <c r="O19" s="159"/>
    </row>
    <row r="20" spans="1:15" ht="15">
      <c r="A20">
        <v>709</v>
      </c>
      <c r="B20" s="68">
        <v>43174</v>
      </c>
      <c r="D20" s="159">
        <v>13.6</v>
      </c>
      <c r="G20">
        <v>19.9</v>
      </c>
      <c r="H20">
        <v>4.7</v>
      </c>
      <c r="J20">
        <v>-3.4</v>
      </c>
      <c r="K20">
        <v>-0.3</v>
      </c>
      <c r="L20">
        <v>44</v>
      </c>
      <c r="N20" s="68"/>
      <c r="O20" s="159"/>
    </row>
    <row r="21" spans="1:15" ht="15">
      <c r="A21">
        <v>709</v>
      </c>
      <c r="B21" s="68">
        <v>43175</v>
      </c>
      <c r="D21" s="159">
        <v>13.8</v>
      </c>
      <c r="G21">
        <v>20</v>
      </c>
      <c r="H21">
        <v>-3.3</v>
      </c>
      <c r="K21">
        <v>-4</v>
      </c>
      <c r="L21">
        <v>47</v>
      </c>
      <c r="N21" s="68"/>
      <c r="O21" s="159"/>
    </row>
    <row r="22" spans="1:15" ht="15">
      <c r="A22">
        <v>709</v>
      </c>
      <c r="B22" s="68">
        <v>43176</v>
      </c>
      <c r="D22" s="159">
        <v>14</v>
      </c>
      <c r="G22">
        <v>20.5</v>
      </c>
      <c r="H22">
        <v>-5</v>
      </c>
      <c r="J22">
        <v>-5.4</v>
      </c>
      <c r="K22">
        <v>0.3</v>
      </c>
      <c r="L22">
        <v>48</v>
      </c>
      <c r="N22" s="68"/>
      <c r="O22" s="159"/>
    </row>
    <row r="23" spans="1:15" ht="15">
      <c r="A23">
        <v>709</v>
      </c>
      <c r="B23" s="68">
        <v>43177</v>
      </c>
      <c r="D23" s="159">
        <v>14</v>
      </c>
      <c r="G23">
        <v>20.5</v>
      </c>
      <c r="H23">
        <v>-3.6</v>
      </c>
      <c r="K23">
        <v>-3.6</v>
      </c>
      <c r="L23">
        <v>47</v>
      </c>
      <c r="N23" s="68"/>
      <c r="O23" s="159"/>
    </row>
    <row r="24" spans="1:15" ht="15">
      <c r="A24">
        <v>709</v>
      </c>
      <c r="B24" s="68">
        <v>43178</v>
      </c>
      <c r="D24" s="159">
        <v>14.7</v>
      </c>
      <c r="G24">
        <v>21.5</v>
      </c>
      <c r="H24">
        <v>-7.7</v>
      </c>
      <c r="J24">
        <v>-8.6</v>
      </c>
      <c r="K24">
        <v>-6.7</v>
      </c>
      <c r="L24">
        <v>53</v>
      </c>
      <c r="N24" s="68"/>
      <c r="O24" s="159"/>
    </row>
    <row r="25" spans="1:15" ht="15">
      <c r="A25">
        <v>709</v>
      </c>
      <c r="B25" s="68">
        <v>43179</v>
      </c>
      <c r="D25" s="159">
        <v>15.1</v>
      </c>
      <c r="G25">
        <v>21.9</v>
      </c>
      <c r="H25">
        <v>-8</v>
      </c>
      <c r="K25">
        <v>-4.9</v>
      </c>
      <c r="L25">
        <v>57</v>
      </c>
      <c r="N25" s="68"/>
      <c r="O25" s="159"/>
    </row>
    <row r="26" spans="1:15" ht="15">
      <c r="A26">
        <v>709</v>
      </c>
      <c r="B26" s="68">
        <v>43180</v>
      </c>
      <c r="D26" s="159">
        <v>15.2</v>
      </c>
      <c r="G26">
        <v>21.9</v>
      </c>
      <c r="H26">
        <v>-4</v>
      </c>
      <c r="I26">
        <v>4.6</v>
      </c>
      <c r="K26">
        <v>-1.1</v>
      </c>
      <c r="L26">
        <v>57</v>
      </c>
      <c r="N26" s="68"/>
      <c r="O26" s="159"/>
    </row>
    <row r="27" spans="1:15" ht="15">
      <c r="A27">
        <v>709</v>
      </c>
      <c r="B27" s="68">
        <v>43181</v>
      </c>
      <c r="D27" s="159">
        <v>15.3</v>
      </c>
      <c r="G27">
        <v>21.9</v>
      </c>
      <c r="H27">
        <v>-1.1</v>
      </c>
      <c r="I27">
        <v>7.6</v>
      </c>
      <c r="J27">
        <v>-5</v>
      </c>
      <c r="K27">
        <v>3.5</v>
      </c>
      <c r="L27">
        <v>56</v>
      </c>
      <c r="N27" s="68"/>
      <c r="O27" s="159"/>
    </row>
    <row r="28" spans="1:15" ht="15">
      <c r="A28">
        <v>709</v>
      </c>
      <c r="B28" s="68">
        <v>43182</v>
      </c>
      <c r="D28" s="159">
        <v>15.3</v>
      </c>
      <c r="G28">
        <v>21.9</v>
      </c>
      <c r="H28">
        <v>4.9</v>
      </c>
      <c r="I28">
        <v>5</v>
      </c>
      <c r="J28">
        <v>-3.5</v>
      </c>
      <c r="K28">
        <v>0.6</v>
      </c>
      <c r="L28">
        <v>53</v>
      </c>
      <c r="N28" s="68"/>
      <c r="O28" s="159"/>
    </row>
    <row r="29" spans="1:15" ht="15">
      <c r="A29">
        <v>709</v>
      </c>
      <c r="B29" s="68">
        <v>43183</v>
      </c>
      <c r="D29" s="159">
        <v>16.3</v>
      </c>
      <c r="G29">
        <v>23.1</v>
      </c>
      <c r="H29">
        <v>-3.5</v>
      </c>
      <c r="J29">
        <v>-4.5</v>
      </c>
      <c r="K29">
        <v>0.7</v>
      </c>
      <c r="L29">
        <v>58</v>
      </c>
      <c r="N29" s="68"/>
      <c r="O29" s="159"/>
    </row>
    <row r="30" spans="1:15" ht="15">
      <c r="A30">
        <v>709</v>
      </c>
      <c r="B30" s="68">
        <v>43184</v>
      </c>
      <c r="D30" s="159">
        <v>16.3</v>
      </c>
      <c r="G30">
        <v>23.1</v>
      </c>
      <c r="H30">
        <v>0.7</v>
      </c>
      <c r="J30">
        <v>-1.7</v>
      </c>
      <c r="K30">
        <v>1.7</v>
      </c>
      <c r="L30">
        <v>56</v>
      </c>
      <c r="N30" s="68"/>
      <c r="O30" s="159"/>
    </row>
    <row r="31" spans="1:15" ht="15">
      <c r="A31">
        <v>709</v>
      </c>
      <c r="B31" s="68">
        <v>43185</v>
      </c>
      <c r="D31" s="159">
        <v>16.3</v>
      </c>
      <c r="G31">
        <v>23.1</v>
      </c>
      <c r="H31">
        <v>-1.3</v>
      </c>
      <c r="J31">
        <v>-10.5</v>
      </c>
      <c r="K31">
        <v>-4.8</v>
      </c>
      <c r="L31">
        <v>54</v>
      </c>
      <c r="N31" s="68"/>
      <c r="O31" s="159"/>
    </row>
    <row r="32" spans="1:15" ht="15">
      <c r="A32">
        <v>709</v>
      </c>
      <c r="B32" s="68">
        <v>43186</v>
      </c>
      <c r="D32" s="159">
        <v>16.3</v>
      </c>
      <c r="G32">
        <v>23.2</v>
      </c>
      <c r="H32">
        <v>-10.2</v>
      </c>
      <c r="J32">
        <v>-12.7</v>
      </c>
      <c r="K32">
        <v>-4.1</v>
      </c>
      <c r="L32">
        <v>54</v>
      </c>
      <c r="N32" s="68"/>
      <c r="O32" s="159"/>
    </row>
    <row r="33" spans="1:15" ht="15">
      <c r="A33">
        <v>709</v>
      </c>
      <c r="B33" s="68">
        <v>43187</v>
      </c>
      <c r="D33" s="159">
        <v>16.3</v>
      </c>
      <c r="G33">
        <v>23.3</v>
      </c>
      <c r="H33">
        <v>-4.1</v>
      </c>
      <c r="J33">
        <v>-10.3</v>
      </c>
      <c r="K33">
        <v>-4</v>
      </c>
      <c r="L33">
        <v>54</v>
      </c>
      <c r="N33" s="68"/>
      <c r="O33" s="159"/>
    </row>
    <row r="34" spans="1:15" ht="15">
      <c r="A34">
        <v>709</v>
      </c>
      <c r="B34" s="68">
        <v>43188</v>
      </c>
      <c r="D34" s="159">
        <v>16.9</v>
      </c>
      <c r="G34">
        <v>23.9</v>
      </c>
      <c r="H34">
        <v>-4.8</v>
      </c>
      <c r="J34">
        <v>-13</v>
      </c>
      <c r="K34">
        <v>-4</v>
      </c>
      <c r="L34">
        <v>59</v>
      </c>
      <c r="N34" s="68"/>
      <c r="O34" s="159"/>
    </row>
    <row r="35" spans="1:15" ht="15">
      <c r="A35">
        <v>709</v>
      </c>
      <c r="B35" s="68">
        <v>43189</v>
      </c>
      <c r="D35" s="159">
        <v>17.1</v>
      </c>
      <c r="G35">
        <v>23.9</v>
      </c>
      <c r="H35">
        <v>-6.9</v>
      </c>
      <c r="J35">
        <v>-7.4</v>
      </c>
      <c r="K35">
        <v>-1</v>
      </c>
      <c r="L35">
        <v>58</v>
      </c>
      <c r="N35" s="68"/>
      <c r="O35" s="159"/>
    </row>
    <row r="36" spans="1:15" ht="15">
      <c r="A36">
        <v>709</v>
      </c>
      <c r="B36" s="68">
        <v>43190</v>
      </c>
      <c r="D36" s="159">
        <v>17.2</v>
      </c>
      <c r="G36">
        <v>24.1</v>
      </c>
      <c r="H36">
        <v>-1.1</v>
      </c>
      <c r="I36">
        <v>9</v>
      </c>
      <c r="J36">
        <v>-5.8</v>
      </c>
      <c r="K36">
        <v>2.9</v>
      </c>
      <c r="L36">
        <v>59</v>
      </c>
      <c r="N36" s="68"/>
      <c r="O36" s="159"/>
    </row>
    <row r="37" spans="1:15" ht="15">
      <c r="A37">
        <v>709</v>
      </c>
      <c r="B37" s="68">
        <v>43191</v>
      </c>
      <c r="D37" s="159">
        <v>17.3</v>
      </c>
      <c r="G37">
        <v>24.1</v>
      </c>
      <c r="H37">
        <v>2.2</v>
      </c>
      <c r="I37">
        <v>9.7</v>
      </c>
      <c r="J37">
        <v>-1</v>
      </c>
      <c r="K37">
        <v>3.8</v>
      </c>
      <c r="L37">
        <v>57</v>
      </c>
      <c r="N37" s="68"/>
      <c r="O37" s="159"/>
    </row>
    <row r="38" spans="1:15" ht="15">
      <c r="A38">
        <v>709</v>
      </c>
      <c r="B38" s="68">
        <v>43192</v>
      </c>
      <c r="D38" s="159">
        <v>17.4</v>
      </c>
      <c r="G38">
        <v>24.3</v>
      </c>
      <c r="H38">
        <v>3.7</v>
      </c>
      <c r="J38">
        <v>-15.6</v>
      </c>
      <c r="K38">
        <v>3.2</v>
      </c>
      <c r="L38">
        <v>56</v>
      </c>
      <c r="N38" s="68"/>
      <c r="O38" s="159"/>
    </row>
    <row r="39" spans="1:15" ht="15">
      <c r="A39">
        <v>709</v>
      </c>
      <c r="B39" s="68">
        <v>43193</v>
      </c>
      <c r="D39" s="159">
        <v>17.4</v>
      </c>
      <c r="G39">
        <v>24.4</v>
      </c>
      <c r="H39">
        <v>-10.5</v>
      </c>
      <c r="I39">
        <v>-0.5</v>
      </c>
      <c r="J39">
        <v>-13.6</v>
      </c>
      <c r="K39">
        <v>-7</v>
      </c>
      <c r="L39">
        <v>56</v>
      </c>
      <c r="N39" s="68"/>
      <c r="O39" s="159"/>
    </row>
    <row r="40" spans="1:15" ht="15">
      <c r="A40">
        <v>709</v>
      </c>
      <c r="B40" s="68">
        <v>43194</v>
      </c>
      <c r="D40" s="159">
        <v>17.4</v>
      </c>
      <c r="G40">
        <v>24.5</v>
      </c>
      <c r="H40">
        <v>-4.6</v>
      </c>
      <c r="J40">
        <v>-6.6</v>
      </c>
      <c r="K40">
        <v>0.4</v>
      </c>
      <c r="L40">
        <v>56</v>
      </c>
      <c r="N40" s="68"/>
      <c r="O40" s="159"/>
    </row>
    <row r="41" spans="1:15" ht="15">
      <c r="A41">
        <v>709</v>
      </c>
      <c r="B41" s="68">
        <v>43195</v>
      </c>
      <c r="D41" s="159">
        <v>17.4</v>
      </c>
      <c r="G41">
        <v>24.5</v>
      </c>
      <c r="H41">
        <v>-0.8</v>
      </c>
      <c r="J41">
        <v>-2.5</v>
      </c>
      <c r="K41">
        <v>1.9</v>
      </c>
      <c r="L41">
        <v>54</v>
      </c>
      <c r="N41" s="68"/>
      <c r="O41" s="159"/>
    </row>
    <row r="42" spans="1:15" ht="15">
      <c r="A42">
        <v>709</v>
      </c>
      <c r="B42" s="68">
        <v>43196</v>
      </c>
      <c r="D42" s="159">
        <v>17.4</v>
      </c>
      <c r="G42">
        <v>24.5</v>
      </c>
      <c r="H42">
        <v>0.3</v>
      </c>
      <c r="J42">
        <v>0.1</v>
      </c>
      <c r="K42">
        <v>0.7</v>
      </c>
      <c r="L42">
        <v>54</v>
      </c>
      <c r="N42" s="68"/>
      <c r="O42" s="159"/>
    </row>
    <row r="43" spans="1:15" ht="15">
      <c r="A43">
        <v>709</v>
      </c>
      <c r="B43" s="68">
        <v>43197</v>
      </c>
      <c r="D43" s="159">
        <v>18.9</v>
      </c>
      <c r="G43">
        <v>25.7</v>
      </c>
      <c r="H43">
        <v>0.1</v>
      </c>
      <c r="J43">
        <v>-0.3</v>
      </c>
      <c r="K43">
        <v>1.8</v>
      </c>
      <c r="L43">
        <v>65</v>
      </c>
      <c r="N43" s="68"/>
      <c r="O43" s="159"/>
    </row>
    <row r="44" spans="1:15" ht="15">
      <c r="A44">
        <v>709</v>
      </c>
      <c r="B44" s="68">
        <v>43198</v>
      </c>
      <c r="D44" s="159">
        <v>19.9</v>
      </c>
      <c r="G44">
        <v>26.9</v>
      </c>
      <c r="H44">
        <v>1.2</v>
      </c>
      <c r="K44">
        <v>-1.3</v>
      </c>
      <c r="L44">
        <v>67</v>
      </c>
      <c r="N44" s="68"/>
      <c r="O44" s="159"/>
    </row>
    <row r="45" spans="1:15" ht="15">
      <c r="A45">
        <v>709</v>
      </c>
      <c r="B45" s="68">
        <v>43199</v>
      </c>
      <c r="D45" s="159">
        <v>21.8</v>
      </c>
      <c r="G45">
        <v>28.1</v>
      </c>
      <c r="H45">
        <v>-3.3</v>
      </c>
      <c r="I45">
        <v>4.8</v>
      </c>
      <c r="J45">
        <v>-4.4</v>
      </c>
      <c r="K45">
        <v>-1.7</v>
      </c>
      <c r="L45">
        <v>78</v>
      </c>
      <c r="N45" s="68"/>
      <c r="O45" s="159"/>
    </row>
    <row r="46" spans="1:15" ht="15">
      <c r="A46">
        <v>709</v>
      </c>
      <c r="B46" s="68">
        <v>43200</v>
      </c>
      <c r="D46" s="159">
        <v>22.6</v>
      </c>
      <c r="G46">
        <v>29.9</v>
      </c>
      <c r="H46">
        <v>-4.4</v>
      </c>
      <c r="J46">
        <v>-5.2</v>
      </c>
      <c r="K46">
        <v>1.3</v>
      </c>
      <c r="L46">
        <v>78</v>
      </c>
      <c r="N46" s="68"/>
      <c r="O46" s="159"/>
    </row>
    <row r="47" spans="1:15" ht="15">
      <c r="A47">
        <v>709</v>
      </c>
      <c r="B47" s="68">
        <v>43201</v>
      </c>
      <c r="D47" s="159">
        <v>22.7</v>
      </c>
      <c r="G47">
        <v>29.9</v>
      </c>
      <c r="H47">
        <v>1</v>
      </c>
      <c r="J47">
        <v>0.4</v>
      </c>
      <c r="K47">
        <v>6.8</v>
      </c>
      <c r="L47">
        <v>74</v>
      </c>
      <c r="N47" s="68"/>
      <c r="O47" s="159"/>
    </row>
    <row r="48" spans="1:15" ht="15">
      <c r="A48">
        <v>709</v>
      </c>
      <c r="B48" s="68">
        <v>43202</v>
      </c>
      <c r="D48" s="159">
        <v>22.7</v>
      </c>
      <c r="G48">
        <v>29.9</v>
      </c>
      <c r="H48">
        <v>9.6</v>
      </c>
      <c r="J48">
        <v>-7.3</v>
      </c>
      <c r="K48">
        <v>3.6</v>
      </c>
      <c r="L48">
        <v>69</v>
      </c>
      <c r="N48" s="68"/>
      <c r="O48" s="159"/>
    </row>
    <row r="49" spans="1:15" ht="15">
      <c r="A49">
        <v>709</v>
      </c>
      <c r="B49" s="68">
        <v>43203</v>
      </c>
      <c r="D49" s="159">
        <v>23.4</v>
      </c>
      <c r="G49">
        <v>30.8</v>
      </c>
      <c r="H49">
        <v>-7.3</v>
      </c>
      <c r="I49">
        <v>-2.3</v>
      </c>
      <c r="J49">
        <v>-12</v>
      </c>
      <c r="K49">
        <v>-6.3</v>
      </c>
      <c r="L49">
        <v>77</v>
      </c>
      <c r="N49" s="68"/>
      <c r="O49" s="159"/>
    </row>
    <row r="50" spans="1:15" ht="15">
      <c r="A50">
        <v>709</v>
      </c>
      <c r="B50" s="68">
        <v>43204</v>
      </c>
      <c r="D50" s="159">
        <v>23.6</v>
      </c>
      <c r="G50">
        <v>31</v>
      </c>
      <c r="H50">
        <v>-6.5</v>
      </c>
      <c r="J50">
        <v>-11.7</v>
      </c>
      <c r="K50">
        <v>-3</v>
      </c>
      <c r="L50">
        <v>75</v>
      </c>
      <c r="N50" s="68"/>
      <c r="O50" s="159"/>
    </row>
    <row r="51" spans="1:15" ht="15">
      <c r="A51">
        <v>709</v>
      </c>
      <c r="B51" s="68">
        <v>43205</v>
      </c>
      <c r="D51" s="159">
        <v>23.7</v>
      </c>
      <c r="G51">
        <v>31.5</v>
      </c>
      <c r="H51">
        <v>-2.7</v>
      </c>
      <c r="J51">
        <v>-8.9</v>
      </c>
      <c r="K51">
        <v>1.6</v>
      </c>
      <c r="L51">
        <v>74</v>
      </c>
      <c r="N51" s="68"/>
      <c r="O51" s="159"/>
    </row>
    <row r="52" spans="1:15" ht="15">
      <c r="A52">
        <v>709</v>
      </c>
      <c r="B52" s="68">
        <v>43206</v>
      </c>
      <c r="D52" s="159">
        <v>23.7</v>
      </c>
      <c r="G52">
        <v>31.5</v>
      </c>
      <c r="H52">
        <v>0</v>
      </c>
      <c r="J52">
        <v>-0.1</v>
      </c>
      <c r="K52">
        <v>7.6</v>
      </c>
      <c r="L52">
        <v>71</v>
      </c>
      <c r="N52" s="68"/>
      <c r="O52" s="159"/>
    </row>
    <row r="53" spans="1:15" ht="15">
      <c r="A53">
        <v>709</v>
      </c>
      <c r="B53" s="68">
        <v>43207</v>
      </c>
      <c r="D53" s="159">
        <v>23.7</v>
      </c>
      <c r="G53">
        <v>31.5</v>
      </c>
      <c r="H53">
        <v>6.4</v>
      </c>
      <c r="J53">
        <v>-8</v>
      </c>
      <c r="K53">
        <v>-2.3</v>
      </c>
      <c r="L53">
        <v>68</v>
      </c>
      <c r="N53" s="68"/>
      <c r="O53" s="159"/>
    </row>
    <row r="54" spans="1:15" ht="15">
      <c r="A54">
        <v>709</v>
      </c>
      <c r="B54" s="68">
        <v>43208</v>
      </c>
      <c r="D54" s="160">
        <v>23.9</v>
      </c>
      <c r="G54" s="39">
        <v>32</v>
      </c>
      <c r="H54" s="39">
        <v>-7.9</v>
      </c>
      <c r="I54" s="39"/>
      <c r="J54" s="39">
        <v>-10.1</v>
      </c>
      <c r="K54" s="39">
        <v>-2.1</v>
      </c>
      <c r="L54" s="39">
        <v>72</v>
      </c>
      <c r="N54" s="68"/>
      <c r="O54" s="159"/>
    </row>
    <row r="55" spans="1:15" s="39" customFormat="1" ht="15">
      <c r="A55" s="39">
        <v>709</v>
      </c>
      <c r="B55" s="158">
        <v>43209</v>
      </c>
      <c r="D55" s="159">
        <v>24</v>
      </c>
      <c r="G55">
        <v>32.1</v>
      </c>
      <c r="H55">
        <v>-0.6</v>
      </c>
      <c r="I55"/>
      <c r="J55"/>
      <c r="K55">
        <v>5.1</v>
      </c>
      <c r="L55">
        <v>70</v>
      </c>
      <c r="N55" s="68"/>
      <c r="O55" s="160"/>
    </row>
    <row r="56" spans="1:15" ht="15">
      <c r="A56">
        <v>709</v>
      </c>
      <c r="B56" s="68">
        <v>43210</v>
      </c>
      <c r="D56" s="159">
        <v>24</v>
      </c>
      <c r="G56">
        <v>32.1</v>
      </c>
      <c r="H56">
        <v>4.8</v>
      </c>
      <c r="I56">
        <v>5.2</v>
      </c>
      <c r="K56">
        <v>0.7</v>
      </c>
      <c r="L56">
        <v>68</v>
      </c>
      <c r="N56" s="68"/>
      <c r="O56" s="159"/>
    </row>
    <row r="57" spans="1:15" ht="15">
      <c r="A57">
        <v>709</v>
      </c>
      <c r="B57" s="68">
        <v>43211</v>
      </c>
      <c r="D57" s="159">
        <v>24.2</v>
      </c>
      <c r="G57">
        <v>32.4</v>
      </c>
      <c r="H57">
        <v>-1.8</v>
      </c>
      <c r="J57">
        <v>-3.1</v>
      </c>
      <c r="K57">
        <v>-0.9</v>
      </c>
      <c r="L57">
        <v>72</v>
      </c>
      <c r="N57" s="68"/>
      <c r="O57" s="159"/>
    </row>
    <row r="58" spans="1:15" s="41" customFormat="1" ht="15">
      <c r="A58" s="41">
        <v>709</v>
      </c>
      <c r="B58" s="150">
        <v>43212</v>
      </c>
      <c r="D58" s="161">
        <v>24.2</v>
      </c>
      <c r="G58" s="41">
        <v>32.7</v>
      </c>
      <c r="H58" s="41">
        <v>-0.1</v>
      </c>
      <c r="K58" s="41">
        <v>4.2</v>
      </c>
      <c r="L58" s="41">
        <v>71</v>
      </c>
      <c r="N58" s="150"/>
      <c r="O58" s="161"/>
    </row>
    <row r="59" spans="1:15" ht="15">
      <c r="A59">
        <v>709</v>
      </c>
      <c r="B59" s="68">
        <v>43213</v>
      </c>
      <c r="D59" s="159">
        <v>24</v>
      </c>
      <c r="E59">
        <f>+D58-D59</f>
        <v>0.1999999999999993</v>
      </c>
      <c r="G59">
        <v>32.7</v>
      </c>
      <c r="H59">
        <v>0.8</v>
      </c>
      <c r="J59">
        <v>0.2</v>
      </c>
      <c r="K59">
        <v>5.6</v>
      </c>
      <c r="L59">
        <v>67</v>
      </c>
      <c r="N59" s="68"/>
      <c r="O59" s="159"/>
    </row>
    <row r="60" spans="1:15" ht="15">
      <c r="A60">
        <v>709</v>
      </c>
      <c r="B60" s="68">
        <v>43214</v>
      </c>
      <c r="D60" s="159">
        <v>23.6</v>
      </c>
      <c r="E60">
        <f>+D59-D60</f>
        <v>0.3999999999999986</v>
      </c>
      <c r="G60">
        <v>32.7</v>
      </c>
      <c r="H60">
        <v>1.3</v>
      </c>
      <c r="J60">
        <v>-9.5</v>
      </c>
      <c r="K60">
        <v>0.4</v>
      </c>
      <c r="L60">
        <v>65</v>
      </c>
      <c r="N60" s="68"/>
      <c r="O60" s="159"/>
    </row>
    <row r="61" spans="1:15" ht="15">
      <c r="A61">
        <v>709</v>
      </c>
      <c r="B61" s="68">
        <v>43215</v>
      </c>
      <c r="D61" s="159">
        <v>23.5</v>
      </c>
      <c r="E61">
        <f>+D60-D61</f>
        <v>0.10000000000000142</v>
      </c>
      <c r="G61">
        <v>32.7</v>
      </c>
      <c r="H61">
        <v>-6.6</v>
      </c>
      <c r="I61">
        <v>12.1</v>
      </c>
      <c r="J61">
        <v>-13.2</v>
      </c>
      <c r="K61">
        <v>2.9</v>
      </c>
      <c r="L61">
        <v>65</v>
      </c>
      <c r="N61" s="68"/>
      <c r="O61" s="159"/>
    </row>
    <row r="62" spans="1:15" ht="15">
      <c r="A62">
        <v>709</v>
      </c>
      <c r="B62" s="68">
        <v>43216</v>
      </c>
      <c r="D62" s="159">
        <v>22.9</v>
      </c>
      <c r="E62">
        <f>+D61-D62</f>
        <v>0.6000000000000014</v>
      </c>
      <c r="G62">
        <v>32.8</v>
      </c>
      <c r="H62">
        <v>2.3</v>
      </c>
      <c r="J62">
        <v>-1.8</v>
      </c>
      <c r="K62">
        <v>3.4</v>
      </c>
      <c r="L62">
        <v>62</v>
      </c>
      <c r="N62" s="68"/>
      <c r="O62" s="159"/>
    </row>
    <row r="63" spans="1:15" ht="15">
      <c r="A63">
        <v>709</v>
      </c>
      <c r="B63" s="68">
        <v>43217</v>
      </c>
      <c r="D63" s="159">
        <v>22.4</v>
      </c>
      <c r="E63">
        <f>+D62-D63</f>
        <v>0.5</v>
      </c>
      <c r="F63">
        <f>+AVERAGE(E59:E63)</f>
        <v>0.36000000000000015</v>
      </c>
      <c r="G63">
        <v>32.8</v>
      </c>
      <c r="H63">
        <v>-1.7</v>
      </c>
      <c r="I63">
        <v>18.8</v>
      </c>
      <c r="J63">
        <v>-2.7</v>
      </c>
      <c r="K63">
        <v>6.2</v>
      </c>
      <c r="L63">
        <v>60</v>
      </c>
      <c r="N63" s="68"/>
      <c r="O63" s="159"/>
    </row>
    <row r="64" spans="1:15" ht="15">
      <c r="A64">
        <v>709</v>
      </c>
      <c r="B64" s="68">
        <v>43218</v>
      </c>
      <c r="D64" s="159">
        <v>21.4</v>
      </c>
      <c r="E64">
        <f aca="true" t="shared" si="0" ref="E64:E93">+D63-D64</f>
        <v>1</v>
      </c>
      <c r="F64">
        <f aca="true" t="shared" si="1" ref="F64:F93">+AVERAGE(E60:E64)</f>
        <v>0.5200000000000002</v>
      </c>
      <c r="G64">
        <v>32.8</v>
      </c>
      <c r="H64">
        <v>3.1</v>
      </c>
      <c r="J64">
        <v>0.3</v>
      </c>
      <c r="K64">
        <v>8.3</v>
      </c>
      <c r="L64">
        <v>58</v>
      </c>
      <c r="N64" s="68"/>
      <c r="O64" s="159"/>
    </row>
    <row r="65" spans="1:15" ht="15">
      <c r="A65">
        <v>709</v>
      </c>
      <c r="B65" s="68">
        <v>43219</v>
      </c>
      <c r="D65" s="159">
        <v>20.7</v>
      </c>
      <c r="E65">
        <f t="shared" si="0"/>
        <v>0.6999999999999993</v>
      </c>
      <c r="F65">
        <f t="shared" si="1"/>
        <v>0.5800000000000004</v>
      </c>
      <c r="G65">
        <v>32.8</v>
      </c>
      <c r="H65">
        <v>4.5</v>
      </c>
      <c r="J65">
        <v>-2.5</v>
      </c>
      <c r="K65">
        <v>8.6</v>
      </c>
      <c r="L65">
        <v>56</v>
      </c>
      <c r="N65" s="68"/>
      <c r="O65" s="159"/>
    </row>
    <row r="66" spans="1:15" ht="15">
      <c r="A66">
        <v>709</v>
      </c>
      <c r="B66" s="68">
        <v>43220</v>
      </c>
      <c r="D66" s="159">
        <v>19.9</v>
      </c>
      <c r="E66">
        <f t="shared" si="0"/>
        <v>0.8000000000000007</v>
      </c>
      <c r="F66">
        <f t="shared" si="1"/>
        <v>0.7200000000000003</v>
      </c>
      <c r="G66">
        <v>32.8</v>
      </c>
      <c r="H66">
        <v>8</v>
      </c>
      <c r="J66">
        <v>-1.1</v>
      </c>
      <c r="K66">
        <v>4.4</v>
      </c>
      <c r="L66">
        <v>55</v>
      </c>
      <c r="N66" s="68"/>
      <c r="O66" s="159"/>
    </row>
    <row r="67" spans="1:15" ht="15">
      <c r="A67">
        <v>709</v>
      </c>
      <c r="B67" s="68">
        <v>43221</v>
      </c>
      <c r="D67" s="159">
        <v>19.4</v>
      </c>
      <c r="E67">
        <f t="shared" si="0"/>
        <v>0.5</v>
      </c>
      <c r="F67">
        <f t="shared" si="1"/>
        <v>0.7</v>
      </c>
      <c r="G67">
        <v>32.8</v>
      </c>
      <c r="H67">
        <v>0.1</v>
      </c>
      <c r="J67">
        <v>-1.2</v>
      </c>
      <c r="K67">
        <v>0.9</v>
      </c>
      <c r="L67">
        <v>53</v>
      </c>
      <c r="N67" s="68"/>
      <c r="O67" s="159"/>
    </row>
    <row r="68" spans="1:15" ht="15">
      <c r="A68">
        <v>709</v>
      </c>
      <c r="B68" s="68">
        <v>43222</v>
      </c>
      <c r="D68" s="159">
        <v>19.5</v>
      </c>
      <c r="E68">
        <f t="shared" si="0"/>
        <v>-0.10000000000000142</v>
      </c>
      <c r="F68">
        <f t="shared" si="1"/>
        <v>0.5799999999999997</v>
      </c>
      <c r="G68">
        <v>32.9</v>
      </c>
      <c r="H68">
        <v>-0.9</v>
      </c>
      <c r="J68">
        <v>-1</v>
      </c>
      <c r="K68">
        <v>1.7</v>
      </c>
      <c r="L68">
        <v>53</v>
      </c>
      <c r="N68" s="68"/>
      <c r="O68" s="159"/>
    </row>
    <row r="69" spans="1:15" ht="15">
      <c r="A69">
        <v>709</v>
      </c>
      <c r="B69" s="68">
        <v>43223</v>
      </c>
      <c r="D69" s="159">
        <v>19.7</v>
      </c>
      <c r="E69">
        <f t="shared" si="0"/>
        <v>-0.1999999999999993</v>
      </c>
      <c r="F69">
        <f t="shared" si="1"/>
        <v>0.33999999999999986</v>
      </c>
      <c r="G69">
        <v>33.3</v>
      </c>
      <c r="H69">
        <v>0.3</v>
      </c>
      <c r="K69">
        <v>1.1</v>
      </c>
      <c r="L69">
        <v>55</v>
      </c>
      <c r="N69" s="68"/>
      <c r="O69" s="159"/>
    </row>
    <row r="70" spans="1:15" ht="15">
      <c r="A70">
        <v>709</v>
      </c>
      <c r="B70" s="68">
        <v>43224</v>
      </c>
      <c r="D70" s="159">
        <v>20.4</v>
      </c>
      <c r="E70">
        <f t="shared" si="0"/>
        <v>-0.6999999999999993</v>
      </c>
      <c r="F70">
        <f t="shared" si="1"/>
        <v>0.060000000000000143</v>
      </c>
      <c r="G70">
        <v>34.3</v>
      </c>
      <c r="H70">
        <v>-0.1</v>
      </c>
      <c r="K70">
        <v>4</v>
      </c>
      <c r="L70">
        <v>56</v>
      </c>
      <c r="N70" s="68"/>
      <c r="O70" s="159"/>
    </row>
    <row r="71" spans="1:15" ht="15">
      <c r="A71">
        <v>709</v>
      </c>
      <c r="B71" s="68">
        <v>43225</v>
      </c>
      <c r="D71" s="159">
        <v>20.1</v>
      </c>
      <c r="E71">
        <f t="shared" si="0"/>
        <v>0.29999999999999716</v>
      </c>
      <c r="F71">
        <f t="shared" si="1"/>
        <v>-0.04000000000000057</v>
      </c>
      <c r="G71">
        <v>34.3</v>
      </c>
      <c r="H71">
        <v>2</v>
      </c>
      <c r="J71">
        <v>-0.3</v>
      </c>
      <c r="K71">
        <v>7.3</v>
      </c>
      <c r="L71">
        <v>56</v>
      </c>
      <c r="N71" s="68"/>
      <c r="O71" s="159"/>
    </row>
    <row r="72" spans="1:15" ht="15">
      <c r="A72">
        <v>709</v>
      </c>
      <c r="B72" s="68">
        <v>43226</v>
      </c>
      <c r="D72" s="159">
        <v>19.3</v>
      </c>
      <c r="E72">
        <f t="shared" si="0"/>
        <v>0.8000000000000007</v>
      </c>
      <c r="F72">
        <f t="shared" si="1"/>
        <v>0.019999999999999574</v>
      </c>
      <c r="G72">
        <v>34.3</v>
      </c>
      <c r="H72">
        <v>3.5</v>
      </c>
      <c r="J72">
        <v>0.6</v>
      </c>
      <c r="K72">
        <v>9.6</v>
      </c>
      <c r="L72">
        <v>53</v>
      </c>
      <c r="N72" s="68"/>
      <c r="O72" s="159"/>
    </row>
    <row r="73" spans="1:15" ht="15">
      <c r="A73">
        <v>709</v>
      </c>
      <c r="B73" s="68">
        <v>43227</v>
      </c>
      <c r="D73" s="159">
        <v>18.2</v>
      </c>
      <c r="E73">
        <f t="shared" si="0"/>
        <v>1.1000000000000014</v>
      </c>
      <c r="F73">
        <f t="shared" si="1"/>
        <v>0.2600000000000001</v>
      </c>
      <c r="G73">
        <v>34.3</v>
      </c>
      <c r="H73">
        <v>6.7</v>
      </c>
      <c r="J73">
        <v>0.9</v>
      </c>
      <c r="K73">
        <v>10.3</v>
      </c>
      <c r="L73">
        <v>50</v>
      </c>
      <c r="N73" s="68"/>
      <c r="O73" s="159"/>
    </row>
    <row r="74" spans="1:15" ht="15">
      <c r="A74">
        <v>709</v>
      </c>
      <c r="B74" s="68">
        <v>43228</v>
      </c>
      <c r="D74" s="159">
        <v>17.2</v>
      </c>
      <c r="E74">
        <f t="shared" si="0"/>
        <v>1</v>
      </c>
      <c r="F74">
        <f t="shared" si="1"/>
        <v>0.5</v>
      </c>
      <c r="G74">
        <v>34.3</v>
      </c>
      <c r="H74">
        <v>6.1</v>
      </c>
      <c r="I74">
        <v>20.9</v>
      </c>
      <c r="J74">
        <v>-2.2</v>
      </c>
      <c r="K74">
        <v>9</v>
      </c>
      <c r="L74">
        <v>48</v>
      </c>
      <c r="N74" s="68"/>
      <c r="O74" s="159"/>
    </row>
    <row r="75" spans="1:15" ht="15">
      <c r="A75">
        <v>709</v>
      </c>
      <c r="B75" s="68">
        <v>43229</v>
      </c>
      <c r="D75" s="159">
        <v>15.9</v>
      </c>
      <c r="E75">
        <f t="shared" si="0"/>
        <v>1.299999999999999</v>
      </c>
      <c r="F75">
        <f t="shared" si="1"/>
        <v>0.8999999999999997</v>
      </c>
      <c r="G75">
        <v>34.3</v>
      </c>
      <c r="H75">
        <v>5.3</v>
      </c>
      <c r="J75">
        <v>-2.1</v>
      </c>
      <c r="K75">
        <v>9.7</v>
      </c>
      <c r="L75">
        <v>45</v>
      </c>
      <c r="N75" s="68"/>
      <c r="O75" s="159"/>
    </row>
    <row r="76" spans="1:15" ht="15">
      <c r="A76">
        <v>709</v>
      </c>
      <c r="B76" s="68">
        <v>43230</v>
      </c>
      <c r="D76" s="159">
        <v>15</v>
      </c>
      <c r="E76">
        <f t="shared" si="0"/>
        <v>0.9000000000000004</v>
      </c>
      <c r="F76">
        <f t="shared" si="1"/>
        <v>1.0200000000000002</v>
      </c>
      <c r="G76">
        <v>34.3</v>
      </c>
      <c r="H76">
        <v>6.2</v>
      </c>
      <c r="I76">
        <v>17</v>
      </c>
      <c r="J76">
        <v>-2.6</v>
      </c>
      <c r="K76">
        <v>10.2</v>
      </c>
      <c r="L76">
        <v>41</v>
      </c>
      <c r="N76" s="68"/>
      <c r="O76" s="159"/>
    </row>
    <row r="77" spans="1:15" ht="15">
      <c r="A77">
        <v>709</v>
      </c>
      <c r="B77" s="68">
        <v>43231</v>
      </c>
      <c r="D77" s="159">
        <v>14</v>
      </c>
      <c r="E77">
        <f t="shared" si="0"/>
        <v>1</v>
      </c>
      <c r="F77">
        <f t="shared" si="1"/>
        <v>1.06</v>
      </c>
      <c r="G77">
        <v>34.3</v>
      </c>
      <c r="H77">
        <v>3.9</v>
      </c>
      <c r="J77">
        <v>2</v>
      </c>
      <c r="K77">
        <v>9.8</v>
      </c>
      <c r="L77">
        <v>39</v>
      </c>
      <c r="N77" s="68"/>
      <c r="O77" s="159"/>
    </row>
    <row r="78" spans="1:15" ht="15">
      <c r="A78">
        <v>709</v>
      </c>
      <c r="B78" s="68">
        <v>43232</v>
      </c>
      <c r="D78" s="159">
        <v>13.2</v>
      </c>
      <c r="E78">
        <f t="shared" si="0"/>
        <v>0.8000000000000007</v>
      </c>
      <c r="F78">
        <f t="shared" si="1"/>
        <v>1</v>
      </c>
      <c r="G78">
        <v>34.3</v>
      </c>
      <c r="H78">
        <v>11</v>
      </c>
      <c r="I78">
        <v>16.3</v>
      </c>
      <c r="J78">
        <v>1.2</v>
      </c>
      <c r="K78">
        <v>11</v>
      </c>
      <c r="L78">
        <v>37</v>
      </c>
      <c r="N78" s="68"/>
      <c r="O78" s="159"/>
    </row>
    <row r="79" spans="1:15" ht="15">
      <c r="A79">
        <v>709</v>
      </c>
      <c r="B79" s="68">
        <v>43233</v>
      </c>
      <c r="D79" s="159">
        <v>12.1</v>
      </c>
      <c r="E79">
        <f t="shared" si="0"/>
        <v>1.0999999999999996</v>
      </c>
      <c r="F79">
        <f t="shared" si="1"/>
        <v>1.02</v>
      </c>
      <c r="G79">
        <v>34.3</v>
      </c>
      <c r="H79">
        <v>5.3</v>
      </c>
      <c r="I79">
        <v>12.2</v>
      </c>
      <c r="K79">
        <v>6.2</v>
      </c>
      <c r="L79">
        <v>34</v>
      </c>
      <c r="N79" s="68"/>
      <c r="O79" s="159"/>
    </row>
    <row r="80" spans="1:15" ht="15">
      <c r="A80">
        <v>709</v>
      </c>
      <c r="B80" s="68">
        <v>43234</v>
      </c>
      <c r="D80" s="159">
        <v>11.3</v>
      </c>
      <c r="E80">
        <f t="shared" si="0"/>
        <v>0.7999999999999989</v>
      </c>
      <c r="F80">
        <f t="shared" si="1"/>
        <v>0.9199999999999999</v>
      </c>
      <c r="G80">
        <v>34.3</v>
      </c>
      <c r="H80">
        <v>2.4</v>
      </c>
      <c r="J80">
        <v>-0.4</v>
      </c>
      <c r="K80">
        <v>5.8</v>
      </c>
      <c r="L80">
        <v>32</v>
      </c>
      <c r="N80" s="68"/>
      <c r="O80" s="159"/>
    </row>
    <row r="81" spans="1:15" ht="15">
      <c r="A81">
        <v>709</v>
      </c>
      <c r="B81" s="68">
        <v>43235</v>
      </c>
      <c r="D81" s="159">
        <v>10.8</v>
      </c>
      <c r="E81">
        <f t="shared" si="0"/>
        <v>0.5</v>
      </c>
      <c r="F81">
        <f t="shared" si="1"/>
        <v>0.8399999999999999</v>
      </c>
      <c r="G81">
        <v>34.3</v>
      </c>
      <c r="H81">
        <v>1.8</v>
      </c>
      <c r="I81">
        <v>15.2</v>
      </c>
      <c r="J81">
        <v>1.1</v>
      </c>
      <c r="K81">
        <v>8.2</v>
      </c>
      <c r="L81">
        <v>31</v>
      </c>
      <c r="N81" s="68"/>
      <c r="O81" s="159"/>
    </row>
    <row r="82" spans="1:15" ht="15">
      <c r="A82">
        <v>709</v>
      </c>
      <c r="B82" s="68">
        <v>43236</v>
      </c>
      <c r="D82" s="159">
        <v>9.9</v>
      </c>
      <c r="E82">
        <f t="shared" si="0"/>
        <v>0.9000000000000004</v>
      </c>
      <c r="F82">
        <f t="shared" si="1"/>
        <v>0.82</v>
      </c>
      <c r="G82">
        <v>34.3</v>
      </c>
      <c r="H82">
        <v>5.6</v>
      </c>
      <c r="J82">
        <v>-1.5</v>
      </c>
      <c r="K82">
        <v>10.1</v>
      </c>
      <c r="L82">
        <v>29</v>
      </c>
      <c r="N82" s="68"/>
      <c r="O82" s="159"/>
    </row>
    <row r="83" spans="1:15" ht="15">
      <c r="A83">
        <v>709</v>
      </c>
      <c r="B83" s="68">
        <v>43237</v>
      </c>
      <c r="D83" s="159">
        <v>8.5</v>
      </c>
      <c r="E83">
        <f t="shared" si="0"/>
        <v>1.4000000000000004</v>
      </c>
      <c r="F83">
        <f t="shared" si="1"/>
        <v>0.9399999999999998</v>
      </c>
      <c r="G83">
        <v>34.3</v>
      </c>
      <c r="H83">
        <v>5.5</v>
      </c>
      <c r="I83">
        <v>17.8</v>
      </c>
      <c r="J83">
        <v>1.6</v>
      </c>
      <c r="K83">
        <v>10</v>
      </c>
      <c r="L83">
        <v>26</v>
      </c>
      <c r="N83" s="68"/>
      <c r="O83" s="159"/>
    </row>
    <row r="84" spans="1:15" ht="15">
      <c r="A84">
        <v>709</v>
      </c>
      <c r="B84" s="68">
        <v>43238</v>
      </c>
      <c r="D84" s="159">
        <v>7.3</v>
      </c>
      <c r="E84">
        <f t="shared" si="0"/>
        <v>1.2000000000000002</v>
      </c>
      <c r="F84">
        <f t="shared" si="1"/>
        <v>0.96</v>
      </c>
      <c r="G84">
        <v>34.3</v>
      </c>
      <c r="H84">
        <v>2.8</v>
      </c>
      <c r="J84">
        <v>0.1</v>
      </c>
      <c r="K84">
        <v>7.4</v>
      </c>
      <c r="L84">
        <v>23</v>
      </c>
      <c r="N84" s="68"/>
      <c r="O84" s="159"/>
    </row>
    <row r="85" spans="1:15" ht="15">
      <c r="A85">
        <v>709</v>
      </c>
      <c r="B85" s="68">
        <v>43239</v>
      </c>
      <c r="D85" s="159">
        <v>6.3</v>
      </c>
      <c r="E85">
        <f t="shared" si="0"/>
        <v>1</v>
      </c>
      <c r="F85">
        <f t="shared" si="1"/>
        <v>1.0000000000000002</v>
      </c>
      <c r="G85">
        <v>34.3</v>
      </c>
      <c r="H85">
        <v>2.2</v>
      </c>
      <c r="I85">
        <v>16.8</v>
      </c>
      <c r="J85">
        <v>1.6</v>
      </c>
      <c r="K85">
        <v>4.6</v>
      </c>
      <c r="L85">
        <v>21</v>
      </c>
      <c r="N85" s="68"/>
      <c r="O85" s="159"/>
    </row>
    <row r="86" spans="1:15" ht="15">
      <c r="A86">
        <v>709</v>
      </c>
      <c r="B86" s="68">
        <v>43240</v>
      </c>
      <c r="D86" s="159">
        <v>6</v>
      </c>
      <c r="E86">
        <f t="shared" si="0"/>
        <v>0.2999999999999998</v>
      </c>
      <c r="F86">
        <f t="shared" si="1"/>
        <v>0.9600000000000002</v>
      </c>
      <c r="G86">
        <v>34.3</v>
      </c>
      <c r="H86">
        <v>2.2</v>
      </c>
      <c r="I86">
        <v>13.3</v>
      </c>
      <c r="K86">
        <v>5.5</v>
      </c>
      <c r="L86">
        <v>20</v>
      </c>
      <c r="N86" s="68"/>
      <c r="O86" s="159"/>
    </row>
    <row r="87" spans="1:15" ht="15">
      <c r="A87">
        <v>709</v>
      </c>
      <c r="B87" s="68">
        <v>43241</v>
      </c>
      <c r="D87" s="159">
        <v>5.3</v>
      </c>
      <c r="E87">
        <f t="shared" si="0"/>
        <v>0.7000000000000002</v>
      </c>
      <c r="F87">
        <f t="shared" si="1"/>
        <v>0.9200000000000002</v>
      </c>
      <c r="G87">
        <v>34.4</v>
      </c>
      <c r="H87">
        <v>5</v>
      </c>
      <c r="J87">
        <v>1.1</v>
      </c>
      <c r="K87">
        <v>9.8</v>
      </c>
      <c r="L87">
        <v>16</v>
      </c>
      <c r="N87" s="68"/>
      <c r="O87" s="159"/>
    </row>
    <row r="88" spans="1:15" ht="15">
      <c r="A88">
        <v>709</v>
      </c>
      <c r="B88" s="68">
        <v>43242</v>
      </c>
      <c r="D88" s="159">
        <v>4</v>
      </c>
      <c r="E88">
        <f t="shared" si="0"/>
        <v>1.2999999999999998</v>
      </c>
      <c r="F88">
        <f t="shared" si="1"/>
        <v>0.9</v>
      </c>
      <c r="G88">
        <v>34.5</v>
      </c>
      <c r="H88">
        <v>6.3</v>
      </c>
      <c r="K88">
        <v>7.6</v>
      </c>
      <c r="L88">
        <v>12</v>
      </c>
      <c r="N88" s="68"/>
      <c r="O88" s="159"/>
    </row>
    <row r="89" spans="1:15" ht="15">
      <c r="A89">
        <v>709</v>
      </c>
      <c r="B89" s="68">
        <v>43243</v>
      </c>
      <c r="D89" s="159">
        <v>2.9</v>
      </c>
      <c r="E89">
        <f t="shared" si="0"/>
        <v>1.1</v>
      </c>
      <c r="F89">
        <f t="shared" si="1"/>
        <v>0.8800000000000001</v>
      </c>
      <c r="G89">
        <v>34.6</v>
      </c>
      <c r="H89">
        <v>2.9</v>
      </c>
      <c r="J89">
        <v>1.2</v>
      </c>
      <c r="K89">
        <v>8.1</v>
      </c>
      <c r="L89">
        <v>7</v>
      </c>
      <c r="N89" s="68"/>
      <c r="O89" s="159"/>
    </row>
    <row r="90" spans="1:15" ht="15">
      <c r="A90">
        <v>709</v>
      </c>
      <c r="B90" s="68">
        <v>43244</v>
      </c>
      <c r="D90" s="159">
        <v>1.9</v>
      </c>
      <c r="E90">
        <f t="shared" si="0"/>
        <v>1</v>
      </c>
      <c r="F90">
        <f t="shared" si="1"/>
        <v>0.8800000000000001</v>
      </c>
      <c r="G90">
        <v>34.7</v>
      </c>
      <c r="H90">
        <v>4.3</v>
      </c>
      <c r="J90">
        <v>3.6</v>
      </c>
      <c r="K90">
        <v>9.7</v>
      </c>
      <c r="L90">
        <v>4</v>
      </c>
      <c r="N90" s="68"/>
      <c r="O90" s="159"/>
    </row>
    <row r="91" spans="1:15" ht="15">
      <c r="A91">
        <v>709</v>
      </c>
      <c r="B91" s="68">
        <v>43245</v>
      </c>
      <c r="D91" s="159">
        <v>0.5</v>
      </c>
      <c r="E91">
        <f t="shared" si="0"/>
        <v>1.4</v>
      </c>
      <c r="F91">
        <f t="shared" si="1"/>
        <v>1.1</v>
      </c>
      <c r="G91">
        <v>34.7</v>
      </c>
      <c r="H91">
        <v>5.3</v>
      </c>
      <c r="J91">
        <v>3.5</v>
      </c>
      <c r="K91">
        <v>12.2</v>
      </c>
      <c r="L91">
        <v>2</v>
      </c>
      <c r="N91" s="68"/>
      <c r="O91" s="159"/>
    </row>
    <row r="92" spans="1:15" ht="15">
      <c r="A92">
        <v>709</v>
      </c>
      <c r="B92" s="68">
        <v>43246</v>
      </c>
      <c r="D92" s="159">
        <v>0.2</v>
      </c>
      <c r="E92">
        <f t="shared" si="0"/>
        <v>0.3</v>
      </c>
      <c r="F92">
        <f t="shared" si="1"/>
        <v>1.02</v>
      </c>
      <c r="G92">
        <v>34.7</v>
      </c>
      <c r="H92">
        <v>8.3</v>
      </c>
      <c r="I92">
        <v>22.3</v>
      </c>
      <c r="J92">
        <v>5.2</v>
      </c>
      <c r="K92">
        <v>14.2</v>
      </c>
      <c r="L92">
        <v>1</v>
      </c>
      <c r="N92" s="68"/>
      <c r="O92" s="159"/>
    </row>
    <row r="93" spans="1:15" ht="15">
      <c r="A93">
        <v>709</v>
      </c>
      <c r="B93" s="68">
        <v>43247</v>
      </c>
      <c r="D93" s="159">
        <v>0</v>
      </c>
      <c r="E93">
        <f t="shared" si="0"/>
        <v>0.2</v>
      </c>
      <c r="F93">
        <f t="shared" si="1"/>
        <v>0.8</v>
      </c>
      <c r="G93">
        <v>34.7</v>
      </c>
      <c r="H93">
        <v>6.2</v>
      </c>
      <c r="K93">
        <v>12.1</v>
      </c>
      <c r="L93">
        <v>0</v>
      </c>
      <c r="N93" s="68"/>
      <c r="O93" s="159"/>
    </row>
    <row r="94" spans="4:15" ht="15">
      <c r="D94" s="14" t="s">
        <v>48</v>
      </c>
      <c r="E94" s="33">
        <f>AVERAGE(E59:E93)</f>
        <v>0.6914285714285714</v>
      </c>
      <c r="F94" s="33">
        <f>AVERAGE(F63:F93)</f>
        <v>0.7270967741935483</v>
      </c>
      <c r="G94">
        <f>G93-G59</f>
        <v>2</v>
      </c>
      <c r="H94" t="s">
        <v>62</v>
      </c>
      <c r="J94" s="34" t="s">
        <v>63</v>
      </c>
      <c r="K94" s="33">
        <f>AVERAGE(K59:K93)</f>
        <v>7.31142857142857</v>
      </c>
      <c r="N94" s="68"/>
      <c r="O94" s="159"/>
    </row>
    <row r="95" spans="4:15" ht="15">
      <c r="D95" s="14" t="s">
        <v>49</v>
      </c>
      <c r="E95" s="22">
        <f>MAX(E59:E93)</f>
        <v>1.4000000000000004</v>
      </c>
      <c r="F95" s="22">
        <f>MAX(F56:F93)</f>
        <v>1.1</v>
      </c>
      <c r="N95" s="68"/>
      <c r="O95" s="159"/>
    </row>
    <row r="96" spans="4:15" ht="15">
      <c r="D96" s="14" t="s">
        <v>35</v>
      </c>
      <c r="E96" s="14">
        <f>COUNT(E59:E93)</f>
        <v>35</v>
      </c>
      <c r="N96" s="68"/>
      <c r="O96" s="159"/>
    </row>
    <row r="97" spans="14:15" ht="15">
      <c r="N97" s="68"/>
      <c r="O97" s="159"/>
    </row>
    <row r="98" spans="14:15" ht="15">
      <c r="N98" s="68"/>
      <c r="O98" s="159"/>
    </row>
    <row r="99" spans="4:15" ht="15">
      <c r="D99">
        <f>MAX(D6:D93)</f>
        <v>24.2</v>
      </c>
      <c r="N99" s="68"/>
      <c r="O99" s="159"/>
    </row>
    <row r="100" spans="14:15" ht="15">
      <c r="N100" s="68"/>
      <c r="O100" s="159"/>
    </row>
    <row r="101" spans="14:15" ht="15">
      <c r="N101" s="68"/>
      <c r="O101" s="159"/>
    </row>
    <row r="102" spans="14:15" ht="15">
      <c r="N102" s="68"/>
      <c r="O102" s="159"/>
    </row>
    <row r="103" spans="14:15" ht="15">
      <c r="N103" s="68"/>
      <c r="O103" s="159"/>
    </row>
    <row r="104" ht="15">
      <c r="O104" s="159"/>
    </row>
    <row r="105" ht="15">
      <c r="O105" s="68"/>
    </row>
    <row r="106" ht="15">
      <c r="O106" s="68"/>
    </row>
    <row r="107" ht="15">
      <c r="O107" s="68"/>
    </row>
    <row r="108" ht="15">
      <c r="O108" s="68"/>
    </row>
    <row r="109" ht="15">
      <c r="O109" s="68"/>
    </row>
    <row r="110" ht="15">
      <c r="O110" s="68"/>
    </row>
    <row r="111" ht="15">
      <c r="O111" s="68"/>
    </row>
    <row r="112" ht="15">
      <c r="O112" s="68"/>
    </row>
    <row r="113" ht="15">
      <c r="O113" s="68"/>
    </row>
    <row r="114" ht="15">
      <c r="O114" s="68"/>
    </row>
    <row r="115" ht="15">
      <c r="O115" s="68"/>
    </row>
    <row r="116" ht="15">
      <c r="O116" s="68"/>
    </row>
    <row r="117" ht="15">
      <c r="O117" s="68"/>
    </row>
    <row r="118" ht="15">
      <c r="O118" s="68"/>
    </row>
    <row r="119" ht="15">
      <c r="O119" s="68"/>
    </row>
    <row r="120" ht="15">
      <c r="O120" s="68"/>
    </row>
    <row r="121" ht="15">
      <c r="O121" s="68"/>
    </row>
    <row r="122" ht="15">
      <c r="O122" s="68"/>
    </row>
    <row r="123" ht="15">
      <c r="O123" s="68"/>
    </row>
    <row r="124" ht="15">
      <c r="O124" s="68"/>
    </row>
    <row r="125" ht="15">
      <c r="O125" s="68"/>
    </row>
    <row r="126" ht="15">
      <c r="O126" s="68"/>
    </row>
    <row r="127" ht="15">
      <c r="O127" s="68"/>
    </row>
    <row r="128" ht="15">
      <c r="O128" s="68"/>
    </row>
    <row r="129" ht="15">
      <c r="O129" s="68"/>
    </row>
    <row r="130" ht="15">
      <c r="O130" s="68"/>
    </row>
    <row r="131" ht="15">
      <c r="O131" s="68"/>
    </row>
    <row r="132" ht="15">
      <c r="O132" s="68"/>
    </row>
    <row r="133" ht="15">
      <c r="O133" s="68"/>
    </row>
    <row r="134" ht="15">
      <c r="O134" s="68"/>
    </row>
    <row r="135" ht="15">
      <c r="O135" s="68"/>
    </row>
    <row r="136" ht="15">
      <c r="O136" s="68"/>
    </row>
    <row r="137" ht="15">
      <c r="O137" s="68"/>
    </row>
    <row r="138" ht="15">
      <c r="O138" s="68"/>
    </row>
    <row r="139" ht="15">
      <c r="O139" s="68"/>
    </row>
    <row r="140" ht="15">
      <c r="O140" s="68"/>
    </row>
    <row r="141" ht="15">
      <c r="O141" s="68"/>
    </row>
    <row r="142" ht="15">
      <c r="O142" s="68"/>
    </row>
    <row r="143" ht="15">
      <c r="O143" s="68"/>
    </row>
    <row r="144" ht="15">
      <c r="O144" s="68"/>
    </row>
    <row r="145" ht="15">
      <c r="O145" s="68"/>
    </row>
    <row r="146" ht="15">
      <c r="O146" s="68"/>
    </row>
    <row r="147" ht="15">
      <c r="O147" s="68"/>
    </row>
    <row r="148" ht="15">
      <c r="O148" s="68"/>
    </row>
    <row r="149" ht="15">
      <c r="O149" s="68"/>
    </row>
    <row r="150" ht="15">
      <c r="O150" s="68"/>
    </row>
    <row r="151" ht="15">
      <c r="O151" s="68"/>
    </row>
    <row r="152" ht="15">
      <c r="O152" s="68"/>
    </row>
    <row r="153" ht="15">
      <c r="O153" s="68"/>
    </row>
    <row r="154" ht="15">
      <c r="O154" s="68"/>
    </row>
    <row r="155" ht="15">
      <c r="O155" s="68"/>
    </row>
    <row r="156" ht="15">
      <c r="O156" s="68"/>
    </row>
    <row r="157" ht="15">
      <c r="O157" s="68"/>
    </row>
    <row r="158" ht="15">
      <c r="O158" s="68"/>
    </row>
    <row r="159" ht="15">
      <c r="O159" s="68"/>
    </row>
    <row r="160" ht="15">
      <c r="O160" s="68"/>
    </row>
    <row r="161" ht="15">
      <c r="O161" s="68"/>
    </row>
    <row r="162" ht="15">
      <c r="O162" s="68"/>
    </row>
    <row r="163" ht="15">
      <c r="O163" s="68"/>
    </row>
    <row r="164" ht="15">
      <c r="O164" s="68"/>
    </row>
    <row r="165" ht="15">
      <c r="O165" s="68"/>
    </row>
    <row r="166" ht="15">
      <c r="O166" s="68"/>
    </row>
    <row r="167" ht="15">
      <c r="O167" s="68"/>
    </row>
    <row r="168" ht="15">
      <c r="O168" s="68"/>
    </row>
    <row r="169" ht="15">
      <c r="O169" s="68"/>
    </row>
    <row r="170" ht="15">
      <c r="O170" s="68"/>
    </row>
    <row r="171" ht="15">
      <c r="O171" s="68"/>
    </row>
    <row r="172" ht="15">
      <c r="O172" s="68"/>
    </row>
    <row r="173" ht="15">
      <c r="O173" s="68"/>
    </row>
    <row r="174" ht="15">
      <c r="O174" s="68"/>
    </row>
    <row r="175" ht="15">
      <c r="O175" s="68"/>
    </row>
    <row r="176" ht="15">
      <c r="O176" s="68"/>
    </row>
    <row r="177" ht="15">
      <c r="O177" s="68"/>
    </row>
    <row r="178" ht="15">
      <c r="O178" s="68"/>
    </row>
    <row r="179" ht="15">
      <c r="O179" s="68"/>
    </row>
    <row r="180" ht="15">
      <c r="O180" s="68"/>
    </row>
    <row r="181" ht="15">
      <c r="O181" s="68"/>
    </row>
    <row r="182" ht="15">
      <c r="O182" s="68"/>
    </row>
    <row r="183" ht="15">
      <c r="O183" s="68"/>
    </row>
    <row r="184" ht="15">
      <c r="O184" s="68"/>
    </row>
    <row r="185" ht="15">
      <c r="O185" s="68"/>
    </row>
    <row r="186" ht="15">
      <c r="O186" s="68"/>
    </row>
    <row r="187" ht="15">
      <c r="O187" s="68"/>
    </row>
    <row r="188" ht="15">
      <c r="O188" s="68"/>
    </row>
    <row r="189" ht="15">
      <c r="O189" s="68"/>
    </row>
    <row r="190" ht="15">
      <c r="O190" s="68"/>
    </row>
    <row r="191" ht="15">
      <c r="O191" s="68"/>
    </row>
    <row r="192" ht="15">
      <c r="O192" s="68"/>
    </row>
    <row r="193" ht="15">
      <c r="O193" s="68"/>
    </row>
    <row r="194" ht="15">
      <c r="O194" s="68"/>
    </row>
    <row r="195" ht="15">
      <c r="O195" s="68"/>
    </row>
    <row r="196" ht="15">
      <c r="O196" s="68"/>
    </row>
    <row r="197" ht="15">
      <c r="O197" s="68"/>
    </row>
    <row r="198" ht="15">
      <c r="O198" s="68"/>
    </row>
    <row r="199" ht="15">
      <c r="O199" s="68"/>
    </row>
    <row r="200" ht="15">
      <c r="O200" s="68"/>
    </row>
    <row r="201" ht="15">
      <c r="O201" s="68"/>
    </row>
    <row r="202" ht="15">
      <c r="O202" s="68"/>
    </row>
    <row r="203" ht="15">
      <c r="O203" s="68"/>
    </row>
    <row r="204" ht="15">
      <c r="O204" s="68"/>
    </row>
    <row r="205" ht="15">
      <c r="O205" s="68"/>
    </row>
    <row r="206" ht="15">
      <c r="O206" s="68"/>
    </row>
    <row r="207" ht="15">
      <c r="O207" s="68"/>
    </row>
    <row r="208" ht="15">
      <c r="O208" s="68"/>
    </row>
    <row r="209" ht="15">
      <c r="O209" s="68"/>
    </row>
    <row r="210" ht="15">
      <c r="O210" s="68"/>
    </row>
    <row r="211" ht="15">
      <c r="O211" s="68"/>
    </row>
    <row r="212" ht="15">
      <c r="O212" s="68"/>
    </row>
    <row r="213" ht="15">
      <c r="O213" s="68"/>
    </row>
    <row r="214" ht="15">
      <c r="O214" s="68"/>
    </row>
    <row r="215" ht="15">
      <c r="O215" s="68"/>
    </row>
    <row r="216" ht="15">
      <c r="O216" s="68"/>
    </row>
    <row r="217" ht="15">
      <c r="O217" s="68"/>
    </row>
    <row r="218" ht="15">
      <c r="O218" s="68"/>
    </row>
    <row r="219" ht="15">
      <c r="O219" s="68"/>
    </row>
    <row r="220" ht="15">
      <c r="O220" s="68"/>
    </row>
    <row r="221" ht="15">
      <c r="O221" s="68"/>
    </row>
    <row r="222" ht="15">
      <c r="O222" s="68"/>
    </row>
    <row r="223" ht="15">
      <c r="O223" s="68"/>
    </row>
    <row r="224" ht="15">
      <c r="O224" s="68"/>
    </row>
    <row r="225" ht="15">
      <c r="O225" s="68"/>
    </row>
    <row r="226" ht="15">
      <c r="O226" s="68"/>
    </row>
    <row r="227" ht="15">
      <c r="O227" s="68"/>
    </row>
    <row r="228" ht="15">
      <c r="O228" s="68"/>
    </row>
    <row r="229" ht="15">
      <c r="O229" s="68"/>
    </row>
    <row r="230" ht="15">
      <c r="O230" s="68"/>
    </row>
    <row r="231" ht="15">
      <c r="O231" s="68"/>
    </row>
    <row r="232" ht="15">
      <c r="O232" s="68"/>
    </row>
    <row r="233" ht="15">
      <c r="O233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pane xSplit="2" ySplit="5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9" sqref="D59:D101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+MAX(D6:D101)</f>
        <v>38.6</v>
      </c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6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709</v>
      </c>
      <c r="B6" s="68">
        <v>42795</v>
      </c>
      <c r="D6">
        <v>27</v>
      </c>
      <c r="G6">
        <v>23.2</v>
      </c>
      <c r="H6">
        <v>-12.2</v>
      </c>
      <c r="J6">
        <v>-13.8</v>
      </c>
      <c r="K6">
        <v>-10.5</v>
      </c>
      <c r="L6">
        <v>63</v>
      </c>
    </row>
    <row r="7" spans="1:12" ht="15">
      <c r="A7">
        <v>709</v>
      </c>
      <c r="B7" s="68">
        <v>42796</v>
      </c>
      <c r="D7">
        <v>27.3</v>
      </c>
      <c r="G7">
        <v>23.2</v>
      </c>
      <c r="H7">
        <v>-11.6</v>
      </c>
      <c r="J7">
        <v>-13.4</v>
      </c>
      <c r="K7">
        <v>-8.1</v>
      </c>
      <c r="L7">
        <v>59</v>
      </c>
    </row>
    <row r="8" spans="1:12" ht="15">
      <c r="A8">
        <v>709</v>
      </c>
      <c r="B8" s="68">
        <v>42797</v>
      </c>
      <c r="D8">
        <v>27.3</v>
      </c>
      <c r="G8">
        <v>23.3</v>
      </c>
      <c r="H8">
        <v>-8.4</v>
      </c>
      <c r="J8">
        <v>-9.6</v>
      </c>
      <c r="K8">
        <v>-2.9</v>
      </c>
      <c r="L8">
        <v>59</v>
      </c>
    </row>
    <row r="9" spans="1:12" ht="15">
      <c r="A9">
        <v>709</v>
      </c>
      <c r="B9" s="68">
        <v>42798</v>
      </c>
      <c r="D9">
        <v>27.4</v>
      </c>
      <c r="G9">
        <v>23.4</v>
      </c>
      <c r="H9">
        <v>-2.5</v>
      </c>
      <c r="J9">
        <v>-3.3</v>
      </c>
      <c r="K9">
        <v>2</v>
      </c>
      <c r="L9">
        <v>58</v>
      </c>
    </row>
    <row r="10" spans="1:12" ht="15">
      <c r="A10">
        <v>709</v>
      </c>
      <c r="B10" s="68">
        <v>42799</v>
      </c>
      <c r="D10">
        <v>28</v>
      </c>
      <c r="G10">
        <v>23.4</v>
      </c>
      <c r="H10">
        <v>1.6</v>
      </c>
      <c r="I10">
        <v>5.1</v>
      </c>
      <c r="J10">
        <v>-5.9</v>
      </c>
      <c r="K10">
        <v>2</v>
      </c>
      <c r="L10">
        <v>57</v>
      </c>
    </row>
    <row r="11" spans="1:12" ht="15">
      <c r="A11">
        <v>709</v>
      </c>
      <c r="B11" s="68">
        <v>42800</v>
      </c>
      <c r="D11">
        <v>28</v>
      </c>
      <c r="G11">
        <v>23.4</v>
      </c>
      <c r="H11">
        <v>-0.8</v>
      </c>
      <c r="I11">
        <v>7</v>
      </c>
      <c r="J11">
        <v>-13.9</v>
      </c>
      <c r="K11">
        <v>-10.6</v>
      </c>
      <c r="L11">
        <v>57</v>
      </c>
    </row>
    <row r="12" spans="1:12" ht="15">
      <c r="A12">
        <v>709</v>
      </c>
      <c r="B12" s="68">
        <v>42801</v>
      </c>
      <c r="D12">
        <v>28.3</v>
      </c>
      <c r="G12">
        <v>23.5</v>
      </c>
      <c r="H12">
        <v>-13.4</v>
      </c>
      <c r="I12">
        <v>6</v>
      </c>
      <c r="J12">
        <v>-14.5</v>
      </c>
      <c r="K12">
        <v>-7.7</v>
      </c>
      <c r="L12">
        <v>61</v>
      </c>
    </row>
    <row r="13" spans="1:12" ht="15">
      <c r="A13">
        <v>709</v>
      </c>
      <c r="B13" s="68">
        <v>42802</v>
      </c>
      <c r="D13">
        <v>29.3</v>
      </c>
      <c r="G13">
        <v>23.8</v>
      </c>
      <c r="H13">
        <v>-5.1</v>
      </c>
      <c r="J13">
        <v>-9.2</v>
      </c>
      <c r="K13">
        <v>-1</v>
      </c>
      <c r="L13">
        <v>60</v>
      </c>
    </row>
    <row r="14" spans="1:12" ht="15">
      <c r="A14">
        <v>709</v>
      </c>
      <c r="B14" s="68">
        <v>42803</v>
      </c>
      <c r="D14">
        <v>29.3</v>
      </c>
      <c r="G14">
        <v>23.9</v>
      </c>
      <c r="H14">
        <v>-3.1</v>
      </c>
      <c r="I14">
        <v>8.4</v>
      </c>
      <c r="J14">
        <v>-3.1</v>
      </c>
      <c r="K14">
        <v>1.8</v>
      </c>
      <c r="L14">
        <v>59</v>
      </c>
    </row>
    <row r="15" spans="1:12" ht="15">
      <c r="A15">
        <v>709</v>
      </c>
      <c r="B15" s="68">
        <v>42804</v>
      </c>
      <c r="D15">
        <v>29.4</v>
      </c>
      <c r="G15">
        <v>24</v>
      </c>
      <c r="H15">
        <v>0.3</v>
      </c>
      <c r="J15">
        <v>-0.4</v>
      </c>
      <c r="K15">
        <v>3.6</v>
      </c>
      <c r="L15">
        <v>57</v>
      </c>
    </row>
    <row r="16" spans="1:12" ht="15">
      <c r="A16">
        <v>709</v>
      </c>
      <c r="B16" s="68">
        <v>42805</v>
      </c>
      <c r="D16">
        <v>29.5</v>
      </c>
      <c r="G16">
        <v>24</v>
      </c>
      <c r="H16">
        <v>0.4</v>
      </c>
      <c r="J16">
        <v>-0.8</v>
      </c>
      <c r="K16">
        <v>1.6</v>
      </c>
      <c r="L16">
        <v>56</v>
      </c>
    </row>
    <row r="17" spans="1:12" ht="15">
      <c r="A17">
        <v>709</v>
      </c>
      <c r="B17" s="68">
        <v>42806</v>
      </c>
      <c r="D17">
        <v>30.3</v>
      </c>
      <c r="G17">
        <v>24.2</v>
      </c>
      <c r="H17">
        <v>0.7</v>
      </c>
      <c r="J17">
        <v>-4.2</v>
      </c>
      <c r="K17">
        <v>0.1</v>
      </c>
      <c r="L17">
        <v>56</v>
      </c>
    </row>
    <row r="18" spans="1:12" ht="15">
      <c r="A18">
        <v>709</v>
      </c>
      <c r="B18" s="68">
        <v>42807</v>
      </c>
      <c r="D18">
        <v>30.5</v>
      </c>
      <c r="G18">
        <v>24.2</v>
      </c>
      <c r="H18">
        <v>-4.2</v>
      </c>
      <c r="K18">
        <v>0.3</v>
      </c>
      <c r="L18">
        <v>56</v>
      </c>
    </row>
    <row r="19" spans="1:12" ht="15">
      <c r="A19">
        <v>709</v>
      </c>
      <c r="B19" s="68">
        <v>42808</v>
      </c>
      <c r="D19">
        <v>30.6</v>
      </c>
      <c r="G19">
        <v>24.3</v>
      </c>
      <c r="H19">
        <v>1.7</v>
      </c>
      <c r="J19">
        <v>-4.4</v>
      </c>
      <c r="K19">
        <v>4.3</v>
      </c>
      <c r="L19">
        <v>55</v>
      </c>
    </row>
    <row r="20" spans="1:12" ht="15">
      <c r="A20">
        <v>709</v>
      </c>
      <c r="B20" s="68">
        <v>42809</v>
      </c>
      <c r="D20">
        <v>30.7</v>
      </c>
      <c r="G20">
        <v>24.3</v>
      </c>
      <c r="H20">
        <v>1.2</v>
      </c>
      <c r="J20">
        <v>-1.1</v>
      </c>
      <c r="K20">
        <v>5.7</v>
      </c>
      <c r="L20">
        <v>54</v>
      </c>
    </row>
    <row r="21" spans="1:12" ht="15">
      <c r="A21">
        <v>709</v>
      </c>
      <c r="B21" s="68">
        <v>42810</v>
      </c>
      <c r="D21">
        <v>30.8</v>
      </c>
      <c r="G21">
        <v>24.3</v>
      </c>
      <c r="H21">
        <v>3.2</v>
      </c>
      <c r="J21">
        <v>-2.3</v>
      </c>
      <c r="K21">
        <v>5.9</v>
      </c>
      <c r="L21">
        <v>52</v>
      </c>
    </row>
    <row r="22" spans="1:12" ht="15">
      <c r="A22">
        <v>709</v>
      </c>
      <c r="B22" s="68">
        <v>42811</v>
      </c>
      <c r="D22">
        <v>31</v>
      </c>
      <c r="G22">
        <v>24.3</v>
      </c>
      <c r="H22">
        <v>0.7</v>
      </c>
      <c r="I22">
        <v>14</v>
      </c>
      <c r="K22">
        <v>4.9</v>
      </c>
      <c r="L22">
        <v>51</v>
      </c>
    </row>
    <row r="23" spans="1:12" ht="15">
      <c r="A23">
        <v>709</v>
      </c>
      <c r="B23" s="68">
        <v>42812</v>
      </c>
      <c r="D23">
        <v>31.1</v>
      </c>
      <c r="G23">
        <v>24.3</v>
      </c>
      <c r="H23">
        <v>3.1</v>
      </c>
      <c r="I23">
        <v>15.4</v>
      </c>
      <c r="K23">
        <v>7.7</v>
      </c>
      <c r="L23">
        <v>49</v>
      </c>
    </row>
    <row r="24" spans="1:12" ht="15">
      <c r="A24">
        <v>709</v>
      </c>
      <c r="B24" s="68">
        <v>42813</v>
      </c>
      <c r="D24">
        <v>31.9</v>
      </c>
      <c r="G24">
        <v>24.3</v>
      </c>
      <c r="H24">
        <v>7</v>
      </c>
      <c r="J24">
        <v>5.1</v>
      </c>
      <c r="K24">
        <v>8.1</v>
      </c>
      <c r="L24">
        <v>48</v>
      </c>
    </row>
    <row r="25" spans="1:12" ht="15">
      <c r="A25">
        <v>709</v>
      </c>
      <c r="B25" s="68">
        <v>42814</v>
      </c>
      <c r="D25">
        <v>32</v>
      </c>
      <c r="G25">
        <v>24.3</v>
      </c>
      <c r="H25">
        <v>8.1</v>
      </c>
      <c r="K25">
        <v>7.2</v>
      </c>
      <c r="L25">
        <v>46</v>
      </c>
    </row>
    <row r="26" spans="1:12" ht="15">
      <c r="A26">
        <v>709</v>
      </c>
      <c r="B26" s="68">
        <v>42815</v>
      </c>
      <c r="D26">
        <v>32.1</v>
      </c>
      <c r="G26">
        <v>24.3</v>
      </c>
      <c r="H26">
        <v>4.3</v>
      </c>
      <c r="J26">
        <v>2.7</v>
      </c>
      <c r="K26">
        <v>7.2</v>
      </c>
      <c r="L26">
        <v>45</v>
      </c>
    </row>
    <row r="27" spans="1:12" ht="15">
      <c r="A27">
        <v>709</v>
      </c>
      <c r="B27" s="68">
        <v>42816</v>
      </c>
      <c r="D27">
        <v>32.2</v>
      </c>
      <c r="G27">
        <v>24.3</v>
      </c>
      <c r="H27">
        <v>6.3</v>
      </c>
      <c r="J27">
        <v>-1.3</v>
      </c>
      <c r="K27">
        <v>7.4</v>
      </c>
      <c r="L27">
        <v>44</v>
      </c>
    </row>
    <row r="28" spans="1:12" ht="15">
      <c r="A28">
        <v>709</v>
      </c>
      <c r="B28" s="68">
        <v>42817</v>
      </c>
      <c r="D28">
        <v>32.7</v>
      </c>
      <c r="G28">
        <v>24.3</v>
      </c>
      <c r="H28">
        <v>5.6</v>
      </c>
      <c r="J28">
        <v>-1.9</v>
      </c>
      <c r="K28">
        <v>3.9</v>
      </c>
      <c r="L28">
        <v>42</v>
      </c>
    </row>
    <row r="29" spans="1:12" ht="15">
      <c r="A29">
        <v>709</v>
      </c>
      <c r="B29" s="68">
        <v>42818</v>
      </c>
      <c r="D29">
        <v>32.8</v>
      </c>
      <c r="G29">
        <v>24.3</v>
      </c>
      <c r="H29">
        <v>-0.1</v>
      </c>
      <c r="K29">
        <v>0.7</v>
      </c>
      <c r="L29">
        <v>42</v>
      </c>
    </row>
    <row r="30" spans="1:12" ht="15">
      <c r="A30">
        <v>709</v>
      </c>
      <c r="B30" s="68">
        <v>42819</v>
      </c>
      <c r="D30">
        <v>32.9</v>
      </c>
      <c r="G30">
        <v>24.3</v>
      </c>
      <c r="H30">
        <v>-1.2</v>
      </c>
      <c r="K30">
        <v>2.5</v>
      </c>
      <c r="L30">
        <v>42</v>
      </c>
    </row>
    <row r="31" spans="1:12" ht="15">
      <c r="A31">
        <v>709</v>
      </c>
      <c r="B31" s="68">
        <v>42820</v>
      </c>
      <c r="D31">
        <v>33.1</v>
      </c>
      <c r="G31">
        <v>24.4</v>
      </c>
      <c r="H31">
        <v>0.2</v>
      </c>
      <c r="K31">
        <v>-0.8</v>
      </c>
      <c r="L31">
        <v>43</v>
      </c>
    </row>
    <row r="32" spans="1:12" ht="15">
      <c r="A32">
        <v>709</v>
      </c>
      <c r="B32" s="68">
        <v>42821</v>
      </c>
      <c r="D32">
        <v>33.6</v>
      </c>
      <c r="G32">
        <v>24.8</v>
      </c>
      <c r="H32">
        <v>-2.5</v>
      </c>
      <c r="K32">
        <v>0.8</v>
      </c>
      <c r="L32">
        <v>44</v>
      </c>
    </row>
    <row r="33" spans="1:12" ht="15">
      <c r="A33">
        <v>709</v>
      </c>
      <c r="B33" s="68">
        <v>42822</v>
      </c>
      <c r="D33">
        <v>34.4</v>
      </c>
      <c r="G33">
        <v>24.9</v>
      </c>
      <c r="H33">
        <v>-0.4</v>
      </c>
      <c r="K33">
        <v>0.1</v>
      </c>
      <c r="L33">
        <v>42</v>
      </c>
    </row>
    <row r="34" spans="1:12" ht="15">
      <c r="A34">
        <v>709</v>
      </c>
      <c r="B34" s="68">
        <v>42823</v>
      </c>
      <c r="D34">
        <v>34.5</v>
      </c>
      <c r="G34">
        <v>25.1</v>
      </c>
      <c r="H34">
        <v>-1.7</v>
      </c>
      <c r="J34">
        <v>-2.7</v>
      </c>
      <c r="K34">
        <v>0</v>
      </c>
      <c r="L34">
        <v>44</v>
      </c>
    </row>
    <row r="35" spans="1:12" ht="15">
      <c r="A35">
        <v>709</v>
      </c>
      <c r="B35" s="68">
        <v>42824</v>
      </c>
      <c r="D35">
        <v>34.6</v>
      </c>
      <c r="G35">
        <v>25.1</v>
      </c>
      <c r="H35">
        <v>-0.5</v>
      </c>
      <c r="K35">
        <v>3.5</v>
      </c>
      <c r="L35">
        <v>43</v>
      </c>
    </row>
    <row r="36" spans="1:12" ht="15">
      <c r="A36">
        <v>709</v>
      </c>
      <c r="B36" s="68">
        <v>42825</v>
      </c>
      <c r="D36">
        <v>35.3</v>
      </c>
      <c r="G36">
        <v>25.2</v>
      </c>
      <c r="H36">
        <v>2.6</v>
      </c>
      <c r="J36">
        <v>-3.5</v>
      </c>
      <c r="K36">
        <v>1.3</v>
      </c>
      <c r="L36">
        <v>42</v>
      </c>
    </row>
    <row r="37" spans="1:12" ht="15">
      <c r="A37">
        <v>709</v>
      </c>
      <c r="B37" s="68">
        <v>42826</v>
      </c>
      <c r="D37">
        <v>35.8</v>
      </c>
      <c r="G37">
        <v>25.2</v>
      </c>
      <c r="H37">
        <v>-3.3</v>
      </c>
      <c r="J37">
        <v>-5</v>
      </c>
      <c r="K37">
        <v>0.5</v>
      </c>
      <c r="L37">
        <v>42</v>
      </c>
    </row>
    <row r="38" spans="1:12" ht="15">
      <c r="A38">
        <v>709</v>
      </c>
      <c r="B38" s="68">
        <v>42827</v>
      </c>
      <c r="D38">
        <v>36.1</v>
      </c>
      <c r="G38">
        <v>25.3</v>
      </c>
      <c r="H38">
        <v>-0.6</v>
      </c>
      <c r="K38">
        <v>0.4</v>
      </c>
      <c r="L38">
        <v>41</v>
      </c>
    </row>
    <row r="39" spans="1:12" ht="15">
      <c r="A39">
        <v>709</v>
      </c>
      <c r="B39" s="68">
        <v>42828</v>
      </c>
      <c r="D39">
        <v>36.7</v>
      </c>
      <c r="G39">
        <v>25.7</v>
      </c>
      <c r="H39">
        <v>-2.4</v>
      </c>
      <c r="J39">
        <v>-5.8</v>
      </c>
      <c r="K39">
        <v>-2.4</v>
      </c>
      <c r="L39">
        <v>45</v>
      </c>
    </row>
    <row r="40" spans="1:12" ht="15">
      <c r="A40">
        <v>709</v>
      </c>
      <c r="B40" s="68">
        <v>42829</v>
      </c>
      <c r="D40">
        <v>36.8</v>
      </c>
      <c r="G40">
        <v>25.9</v>
      </c>
      <c r="H40">
        <v>-5</v>
      </c>
      <c r="K40">
        <v>-5</v>
      </c>
      <c r="L40">
        <v>44</v>
      </c>
    </row>
    <row r="41" spans="1:12" ht="15">
      <c r="A41">
        <v>709</v>
      </c>
      <c r="B41" s="68">
        <v>42830</v>
      </c>
      <c r="D41">
        <v>36.8</v>
      </c>
      <c r="G41">
        <v>26.3</v>
      </c>
      <c r="H41">
        <v>-6.7</v>
      </c>
      <c r="K41">
        <v>-2.3</v>
      </c>
      <c r="L41">
        <v>48</v>
      </c>
    </row>
    <row r="42" spans="1:12" ht="15">
      <c r="A42">
        <v>709</v>
      </c>
      <c r="B42" s="68">
        <v>42831</v>
      </c>
      <c r="D42">
        <v>37</v>
      </c>
      <c r="G42">
        <v>26.5</v>
      </c>
      <c r="H42">
        <v>-1.4</v>
      </c>
      <c r="J42">
        <v>-3.9</v>
      </c>
      <c r="K42">
        <v>3.7</v>
      </c>
      <c r="L42">
        <v>46</v>
      </c>
    </row>
    <row r="43" spans="1:12" ht="15">
      <c r="A43">
        <v>709</v>
      </c>
      <c r="B43" s="68">
        <v>42832</v>
      </c>
      <c r="D43">
        <v>37.8</v>
      </c>
      <c r="G43">
        <v>26.6</v>
      </c>
      <c r="H43">
        <v>4.7</v>
      </c>
      <c r="J43">
        <v>1</v>
      </c>
      <c r="K43">
        <v>7.3</v>
      </c>
      <c r="L43">
        <v>43</v>
      </c>
    </row>
    <row r="44" spans="1:12" ht="15">
      <c r="A44">
        <v>709</v>
      </c>
      <c r="B44" s="68">
        <v>42833</v>
      </c>
      <c r="D44">
        <v>38</v>
      </c>
      <c r="G44">
        <v>26.6</v>
      </c>
      <c r="H44">
        <v>6.3</v>
      </c>
      <c r="J44">
        <v>0.7</v>
      </c>
      <c r="K44">
        <v>5</v>
      </c>
      <c r="L44">
        <v>42</v>
      </c>
    </row>
    <row r="45" spans="1:12" ht="15">
      <c r="A45">
        <v>709</v>
      </c>
      <c r="B45" s="68">
        <v>42834</v>
      </c>
      <c r="D45">
        <v>38.3</v>
      </c>
      <c r="G45">
        <v>26.6</v>
      </c>
      <c r="H45">
        <v>0.9</v>
      </c>
      <c r="K45">
        <v>-4.2</v>
      </c>
      <c r="L45">
        <v>41</v>
      </c>
    </row>
    <row r="46" spans="1:12" ht="15">
      <c r="A46">
        <v>709</v>
      </c>
      <c r="B46" s="68">
        <v>42835</v>
      </c>
      <c r="D46">
        <v>38.1</v>
      </c>
      <c r="G46">
        <v>26.8</v>
      </c>
      <c r="H46">
        <v>-7.9</v>
      </c>
      <c r="K46">
        <v>-2.1</v>
      </c>
      <c r="L46">
        <v>44</v>
      </c>
    </row>
    <row r="47" spans="1:12" ht="15">
      <c r="A47">
        <v>709</v>
      </c>
      <c r="B47" s="68">
        <v>42836</v>
      </c>
      <c r="D47">
        <v>37.8</v>
      </c>
      <c r="G47">
        <v>27</v>
      </c>
      <c r="H47">
        <v>-3.3</v>
      </c>
      <c r="J47">
        <v>-3.3</v>
      </c>
      <c r="K47">
        <v>3.7</v>
      </c>
      <c r="L47">
        <v>42</v>
      </c>
    </row>
    <row r="48" spans="1:12" ht="15">
      <c r="A48">
        <v>709</v>
      </c>
      <c r="B48" s="68">
        <v>42837</v>
      </c>
      <c r="D48">
        <v>37.8</v>
      </c>
      <c r="G48">
        <v>27</v>
      </c>
      <c r="H48">
        <v>5</v>
      </c>
      <c r="J48">
        <v>-3.4</v>
      </c>
      <c r="K48">
        <v>6.7</v>
      </c>
      <c r="L48">
        <v>41</v>
      </c>
    </row>
    <row r="49" spans="1:12" ht="15">
      <c r="A49">
        <v>709</v>
      </c>
      <c r="B49" s="68">
        <v>42838</v>
      </c>
      <c r="D49">
        <v>37.8</v>
      </c>
      <c r="G49">
        <v>27</v>
      </c>
      <c r="H49">
        <v>5.9</v>
      </c>
      <c r="J49">
        <v>0.5</v>
      </c>
      <c r="K49">
        <v>9.6</v>
      </c>
      <c r="L49">
        <v>40</v>
      </c>
    </row>
    <row r="50" spans="1:12" ht="15">
      <c r="A50">
        <v>709</v>
      </c>
      <c r="B50" s="68">
        <v>42839</v>
      </c>
      <c r="D50">
        <v>38.5</v>
      </c>
      <c r="G50">
        <v>27</v>
      </c>
      <c r="H50">
        <v>7.8</v>
      </c>
      <c r="J50">
        <v>-0.5</v>
      </c>
      <c r="K50">
        <v>7.2</v>
      </c>
      <c r="L50">
        <v>38</v>
      </c>
    </row>
    <row r="51" spans="1:12" ht="15">
      <c r="A51">
        <v>709</v>
      </c>
      <c r="B51" s="68">
        <v>42840</v>
      </c>
      <c r="D51">
        <v>38.5</v>
      </c>
      <c r="G51">
        <v>27</v>
      </c>
      <c r="H51">
        <v>-0.5</v>
      </c>
      <c r="J51">
        <v>-3.3</v>
      </c>
      <c r="K51">
        <v>2.1</v>
      </c>
      <c r="L51">
        <v>35</v>
      </c>
    </row>
    <row r="52" spans="1:12" ht="15">
      <c r="A52">
        <v>709</v>
      </c>
      <c r="B52" s="68">
        <v>42841</v>
      </c>
      <c r="D52">
        <v>38.6</v>
      </c>
      <c r="G52">
        <v>27</v>
      </c>
      <c r="H52">
        <v>0.3</v>
      </c>
      <c r="J52">
        <v>-0.7</v>
      </c>
      <c r="K52">
        <v>4.4</v>
      </c>
      <c r="L52">
        <v>34</v>
      </c>
    </row>
    <row r="53" spans="1:12" ht="15">
      <c r="A53">
        <v>709</v>
      </c>
      <c r="B53" s="68">
        <v>42842</v>
      </c>
      <c r="D53">
        <v>38.6</v>
      </c>
      <c r="G53">
        <v>27</v>
      </c>
      <c r="H53">
        <v>0.6</v>
      </c>
      <c r="J53">
        <v>-4.6</v>
      </c>
      <c r="K53">
        <v>7.2</v>
      </c>
      <c r="L53">
        <v>32</v>
      </c>
    </row>
    <row r="54" spans="1:12" ht="15">
      <c r="A54">
        <v>709</v>
      </c>
      <c r="B54" s="68">
        <v>42843</v>
      </c>
      <c r="D54">
        <v>38.6</v>
      </c>
      <c r="G54">
        <v>27</v>
      </c>
      <c r="H54">
        <v>2</v>
      </c>
      <c r="J54">
        <v>-0.4</v>
      </c>
      <c r="K54">
        <v>8.4</v>
      </c>
      <c r="L54">
        <v>31</v>
      </c>
    </row>
    <row r="55" spans="1:12" s="39" customFormat="1" ht="15">
      <c r="A55" s="41">
        <v>709</v>
      </c>
      <c r="B55" s="150">
        <v>42844</v>
      </c>
      <c r="C55" s="41"/>
      <c r="D55" s="41">
        <v>38.6</v>
      </c>
      <c r="E55" s="41"/>
      <c r="F55" s="41"/>
      <c r="G55" s="41">
        <v>27</v>
      </c>
      <c r="H55" s="41">
        <v>8.4</v>
      </c>
      <c r="I55" s="41"/>
      <c r="J55" s="41">
        <v>-6.4</v>
      </c>
      <c r="K55" s="41">
        <v>1.4</v>
      </c>
      <c r="L55" s="41">
        <v>30</v>
      </c>
    </row>
    <row r="56" spans="1:12" ht="15">
      <c r="A56">
        <v>709</v>
      </c>
      <c r="B56" s="68">
        <v>42845</v>
      </c>
      <c r="D56">
        <v>38.2</v>
      </c>
      <c r="E56">
        <f>+D55-D56</f>
        <v>0.3999999999999986</v>
      </c>
      <c r="G56">
        <v>27.3</v>
      </c>
      <c r="H56">
        <v>-2.1</v>
      </c>
      <c r="J56">
        <v>-6.9</v>
      </c>
      <c r="K56">
        <v>1.1</v>
      </c>
      <c r="L56">
        <v>32</v>
      </c>
    </row>
    <row r="57" spans="1:12" ht="15">
      <c r="A57">
        <v>709</v>
      </c>
      <c r="B57" s="68">
        <v>42846</v>
      </c>
      <c r="D57">
        <v>37.9</v>
      </c>
      <c r="E57">
        <f aca="true" t="shared" si="0" ref="E57:E101">+D56-D57</f>
        <v>0.30000000000000426</v>
      </c>
      <c r="G57">
        <v>27.7</v>
      </c>
      <c r="H57">
        <v>-1.3</v>
      </c>
      <c r="J57">
        <v>-4.3</v>
      </c>
      <c r="K57">
        <v>-1.8</v>
      </c>
      <c r="L57">
        <v>32</v>
      </c>
    </row>
    <row r="58" spans="1:12" ht="15">
      <c r="A58">
        <v>709</v>
      </c>
      <c r="B58" s="68">
        <v>42847</v>
      </c>
      <c r="D58">
        <v>37.4</v>
      </c>
      <c r="E58">
        <f t="shared" si="0"/>
        <v>0.5</v>
      </c>
      <c r="G58">
        <v>28.9</v>
      </c>
      <c r="H58">
        <v>-4.3</v>
      </c>
      <c r="K58">
        <v>0.5</v>
      </c>
      <c r="L58">
        <v>38</v>
      </c>
    </row>
    <row r="59" spans="1:12" ht="15">
      <c r="A59">
        <v>709</v>
      </c>
      <c r="B59" s="68">
        <v>42848</v>
      </c>
      <c r="D59">
        <v>36.7</v>
      </c>
      <c r="E59">
        <f t="shared" si="0"/>
        <v>0.6999999999999957</v>
      </c>
      <c r="G59">
        <v>29.1</v>
      </c>
      <c r="H59">
        <v>-0.8</v>
      </c>
      <c r="K59">
        <v>6.2</v>
      </c>
      <c r="L59">
        <v>37</v>
      </c>
    </row>
    <row r="60" spans="1:12" ht="15">
      <c r="A60">
        <v>709</v>
      </c>
      <c r="B60" s="68">
        <v>42849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29.1</v>
      </c>
      <c r="H60">
        <v>2</v>
      </c>
      <c r="J60">
        <v>-1.6</v>
      </c>
      <c r="K60">
        <v>1.8</v>
      </c>
      <c r="L60">
        <v>35</v>
      </c>
    </row>
    <row r="61" spans="1:12" ht="15">
      <c r="A61">
        <v>709</v>
      </c>
      <c r="B61" s="68">
        <v>42850</v>
      </c>
      <c r="D61">
        <v>36.9</v>
      </c>
      <c r="E61">
        <f t="shared" si="0"/>
        <v>0</v>
      </c>
      <c r="F61">
        <f aca="true" t="shared" si="1" ref="F61:F101">+AVERAGE(E57:E61)</f>
        <v>0.26000000000000084</v>
      </c>
      <c r="G61">
        <v>30.1</v>
      </c>
      <c r="H61">
        <v>-1.6</v>
      </c>
      <c r="J61">
        <v>-3.3</v>
      </c>
      <c r="K61">
        <v>-1.3</v>
      </c>
      <c r="L61">
        <v>43</v>
      </c>
    </row>
    <row r="62" spans="1:12" ht="15">
      <c r="A62">
        <v>709</v>
      </c>
      <c r="B62" s="68">
        <v>42851</v>
      </c>
      <c r="D62">
        <v>36.4</v>
      </c>
      <c r="E62">
        <f t="shared" si="0"/>
        <v>0.5</v>
      </c>
      <c r="F62">
        <f t="shared" si="1"/>
        <v>0.3</v>
      </c>
      <c r="G62">
        <v>30.4</v>
      </c>
      <c r="H62">
        <v>-3.1</v>
      </c>
      <c r="J62">
        <v>-4</v>
      </c>
      <c r="K62">
        <v>-1.4</v>
      </c>
      <c r="L62">
        <v>41</v>
      </c>
    </row>
    <row r="63" spans="1:12" ht="15">
      <c r="A63">
        <v>709</v>
      </c>
      <c r="B63" s="68">
        <v>42852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30.7</v>
      </c>
      <c r="H63">
        <v>-1.1</v>
      </c>
      <c r="J63">
        <v>-7.6</v>
      </c>
      <c r="K63">
        <v>-2.2</v>
      </c>
      <c r="L63">
        <v>44</v>
      </c>
    </row>
    <row r="64" spans="1:12" ht="15">
      <c r="A64">
        <v>709</v>
      </c>
      <c r="B64" s="68">
        <v>42853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31.5</v>
      </c>
      <c r="H64">
        <v>-5.1</v>
      </c>
      <c r="J64">
        <v>-7.1</v>
      </c>
      <c r="K64">
        <v>-3.8</v>
      </c>
      <c r="L64">
        <v>47</v>
      </c>
    </row>
    <row r="65" spans="1:12" ht="15">
      <c r="A65">
        <v>709</v>
      </c>
      <c r="B65" s="68">
        <v>42854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31.8</v>
      </c>
      <c r="H65">
        <v>-7.1</v>
      </c>
      <c r="J65">
        <v>-12.9</v>
      </c>
      <c r="K65">
        <v>-4.9</v>
      </c>
      <c r="L65">
        <v>48</v>
      </c>
    </row>
    <row r="66" spans="1:12" ht="15">
      <c r="A66">
        <v>709</v>
      </c>
      <c r="B66" s="68">
        <v>42855</v>
      </c>
      <c r="D66">
        <v>37.4</v>
      </c>
      <c r="E66">
        <f t="shared" si="0"/>
        <v>-0.6000000000000014</v>
      </c>
      <c r="F66">
        <f t="shared" si="1"/>
        <v>-0.1</v>
      </c>
      <c r="G66">
        <v>31.9</v>
      </c>
      <c r="H66">
        <v>-8.9</v>
      </c>
      <c r="J66">
        <v>-9.7</v>
      </c>
      <c r="K66">
        <v>-2</v>
      </c>
      <c r="L66">
        <v>46</v>
      </c>
    </row>
    <row r="67" spans="1:12" ht="15">
      <c r="A67">
        <v>709</v>
      </c>
      <c r="B67" s="68">
        <v>42856</v>
      </c>
      <c r="D67">
        <v>37.4</v>
      </c>
      <c r="E67">
        <f t="shared" si="0"/>
        <v>0</v>
      </c>
      <c r="F67">
        <f t="shared" si="1"/>
        <v>-0.2</v>
      </c>
      <c r="G67">
        <v>32</v>
      </c>
      <c r="H67">
        <v>-0.7</v>
      </c>
      <c r="J67">
        <v>-1.4</v>
      </c>
      <c r="K67">
        <v>1.7</v>
      </c>
      <c r="L67">
        <v>44</v>
      </c>
    </row>
    <row r="68" spans="1:12" ht="15">
      <c r="A68">
        <v>709</v>
      </c>
      <c r="B68" s="68">
        <v>42857</v>
      </c>
      <c r="D68">
        <v>37.4</v>
      </c>
      <c r="E68">
        <f t="shared" si="0"/>
        <v>0</v>
      </c>
      <c r="F68">
        <f t="shared" si="1"/>
        <v>-0.22000000000000028</v>
      </c>
      <c r="G68">
        <v>32</v>
      </c>
      <c r="H68">
        <v>-0.5</v>
      </c>
      <c r="K68">
        <v>0.5</v>
      </c>
      <c r="L68">
        <v>43</v>
      </c>
    </row>
    <row r="69" spans="1:12" ht="15">
      <c r="A69">
        <v>709</v>
      </c>
      <c r="B69" s="68">
        <v>42858</v>
      </c>
      <c r="D69">
        <v>37.1</v>
      </c>
      <c r="E69">
        <f t="shared" si="0"/>
        <v>0.29999999999999716</v>
      </c>
      <c r="F69">
        <f t="shared" si="1"/>
        <v>-0.1</v>
      </c>
      <c r="G69">
        <v>32.1</v>
      </c>
      <c r="H69">
        <v>-0.5</v>
      </c>
      <c r="K69">
        <v>2.2</v>
      </c>
      <c r="L69">
        <v>44</v>
      </c>
    </row>
    <row r="70" spans="1:12" ht="15">
      <c r="A70">
        <v>709</v>
      </c>
      <c r="B70" s="68">
        <v>42859</v>
      </c>
      <c r="D70">
        <v>36.3</v>
      </c>
      <c r="E70">
        <f t="shared" si="0"/>
        <v>0.8000000000000043</v>
      </c>
      <c r="F70">
        <f t="shared" si="1"/>
        <v>0.1</v>
      </c>
      <c r="G70">
        <v>32.4</v>
      </c>
      <c r="H70">
        <v>0.1</v>
      </c>
      <c r="K70">
        <v>6.8</v>
      </c>
      <c r="L70">
        <v>42</v>
      </c>
    </row>
    <row r="71" spans="1:12" ht="15">
      <c r="A71">
        <v>709</v>
      </c>
      <c r="B71" s="68">
        <v>42860</v>
      </c>
      <c r="D71">
        <v>34.8</v>
      </c>
      <c r="E71">
        <f t="shared" si="0"/>
        <v>1.5</v>
      </c>
      <c r="F71">
        <f t="shared" si="1"/>
        <v>0.5200000000000002</v>
      </c>
      <c r="G71">
        <v>32.5</v>
      </c>
      <c r="H71">
        <v>2.5</v>
      </c>
      <c r="J71">
        <v>-3.6</v>
      </c>
      <c r="K71">
        <v>10</v>
      </c>
      <c r="L71">
        <v>39</v>
      </c>
    </row>
    <row r="72" spans="1:12" ht="15">
      <c r="A72">
        <v>709</v>
      </c>
      <c r="B72" s="68">
        <v>42861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32.5</v>
      </c>
      <c r="H72">
        <v>6.1</v>
      </c>
      <c r="J72">
        <v>-0.9</v>
      </c>
      <c r="K72">
        <v>10.1</v>
      </c>
      <c r="L72">
        <v>36</v>
      </c>
    </row>
    <row r="73" spans="1:12" ht="15">
      <c r="A73">
        <v>709</v>
      </c>
      <c r="B73" s="68">
        <v>42862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32.5</v>
      </c>
      <c r="H73">
        <v>3.9</v>
      </c>
      <c r="J73">
        <v>-0.1</v>
      </c>
      <c r="K73">
        <v>7.4</v>
      </c>
      <c r="L73">
        <v>35</v>
      </c>
    </row>
    <row r="74" spans="1:12" ht="15">
      <c r="A74">
        <v>709</v>
      </c>
      <c r="B74" s="68">
        <v>42863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32.5</v>
      </c>
      <c r="H74">
        <v>2.9</v>
      </c>
      <c r="I74">
        <v>16.2</v>
      </c>
      <c r="J74">
        <v>-0.7</v>
      </c>
      <c r="K74">
        <v>7.4</v>
      </c>
      <c r="L74">
        <v>33</v>
      </c>
    </row>
    <row r="75" spans="1:12" ht="15">
      <c r="A75">
        <v>709</v>
      </c>
      <c r="B75" s="68">
        <v>42864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32.5</v>
      </c>
      <c r="H75">
        <v>5.2</v>
      </c>
      <c r="J75">
        <v>0.4</v>
      </c>
      <c r="K75">
        <v>6.6</v>
      </c>
      <c r="L75">
        <v>32</v>
      </c>
    </row>
    <row r="76" spans="1:12" ht="15">
      <c r="A76">
        <v>709</v>
      </c>
      <c r="B76" s="68">
        <v>42865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32.5</v>
      </c>
      <c r="H76">
        <v>3.3</v>
      </c>
      <c r="J76">
        <v>-4.5</v>
      </c>
      <c r="K76">
        <v>3.6</v>
      </c>
      <c r="L76">
        <v>30</v>
      </c>
    </row>
    <row r="77" spans="1:12" ht="15">
      <c r="A77">
        <v>709</v>
      </c>
      <c r="B77" s="68">
        <v>42866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32.5</v>
      </c>
      <c r="H77">
        <v>1</v>
      </c>
      <c r="I77">
        <v>13.4</v>
      </c>
      <c r="J77">
        <v>-4.9</v>
      </c>
      <c r="K77">
        <v>6.2</v>
      </c>
      <c r="L77">
        <v>29</v>
      </c>
    </row>
    <row r="78" spans="1:12" ht="15">
      <c r="A78">
        <v>709</v>
      </c>
      <c r="B78" s="68">
        <v>42867</v>
      </c>
      <c r="D78">
        <v>33.8</v>
      </c>
      <c r="E78">
        <f t="shared" si="0"/>
        <v>-0.5</v>
      </c>
      <c r="F78">
        <f t="shared" si="1"/>
        <v>-0.11999999999999886</v>
      </c>
      <c r="G78">
        <v>32.5</v>
      </c>
      <c r="H78">
        <v>3.6</v>
      </c>
      <c r="J78">
        <v>1</v>
      </c>
      <c r="K78">
        <v>9.8</v>
      </c>
      <c r="L78">
        <v>26</v>
      </c>
    </row>
    <row r="79" spans="1:12" ht="15">
      <c r="A79">
        <v>709</v>
      </c>
      <c r="B79" s="68">
        <v>42868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32.5</v>
      </c>
      <c r="H79">
        <v>8.5</v>
      </c>
      <c r="J79">
        <v>-2.5</v>
      </c>
      <c r="K79">
        <v>11</v>
      </c>
      <c r="L79">
        <v>24</v>
      </c>
    </row>
    <row r="80" spans="1:12" ht="15">
      <c r="A80">
        <v>709</v>
      </c>
      <c r="B80" s="68">
        <v>42869</v>
      </c>
      <c r="D80">
        <v>34</v>
      </c>
      <c r="E80">
        <f t="shared" si="0"/>
        <v>0</v>
      </c>
      <c r="F80">
        <f t="shared" si="1"/>
        <v>-0.3</v>
      </c>
      <c r="G80">
        <v>32.5</v>
      </c>
      <c r="H80">
        <v>1.5</v>
      </c>
      <c r="I80">
        <v>14.8</v>
      </c>
      <c r="J80">
        <v>-1.7</v>
      </c>
      <c r="K80">
        <v>7.8</v>
      </c>
      <c r="L80">
        <v>21</v>
      </c>
    </row>
    <row r="81" spans="1:12" ht="15">
      <c r="A81">
        <v>709</v>
      </c>
      <c r="B81" s="68">
        <v>42870</v>
      </c>
      <c r="D81">
        <v>34</v>
      </c>
      <c r="E81">
        <f t="shared" si="0"/>
        <v>0</v>
      </c>
      <c r="F81">
        <f t="shared" si="1"/>
        <v>-0.22000000000000028</v>
      </c>
      <c r="G81">
        <v>32.5</v>
      </c>
      <c r="H81">
        <v>7.7</v>
      </c>
      <c r="J81">
        <v>-1</v>
      </c>
      <c r="K81">
        <v>9.4</v>
      </c>
      <c r="L81">
        <v>18</v>
      </c>
    </row>
    <row r="82" spans="1:12" ht="15">
      <c r="A82">
        <v>709</v>
      </c>
      <c r="B82" s="68">
        <v>42871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32.5</v>
      </c>
      <c r="H82">
        <v>6.8</v>
      </c>
      <c r="J82">
        <v>-1.2</v>
      </c>
      <c r="K82">
        <v>5.5</v>
      </c>
      <c r="L82">
        <v>16</v>
      </c>
    </row>
    <row r="83" spans="1:12" ht="15">
      <c r="A83">
        <v>709</v>
      </c>
      <c r="B83" s="68">
        <v>42872</v>
      </c>
      <c r="D83">
        <v>33.3</v>
      </c>
      <c r="E83">
        <f t="shared" si="0"/>
        <v>0.4000000000000057</v>
      </c>
      <c r="F83">
        <f t="shared" si="1"/>
        <v>0.1</v>
      </c>
      <c r="G83">
        <v>32.5</v>
      </c>
      <c r="H83">
        <v>0.4</v>
      </c>
      <c r="I83">
        <v>13.5</v>
      </c>
      <c r="K83">
        <v>-0.1</v>
      </c>
      <c r="L83">
        <v>15</v>
      </c>
    </row>
    <row r="84" spans="1:12" ht="15">
      <c r="A84">
        <v>709</v>
      </c>
      <c r="B84" s="68">
        <v>42873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32.7</v>
      </c>
      <c r="H84">
        <v>-2.9</v>
      </c>
      <c r="K84">
        <v>-3.2</v>
      </c>
      <c r="L84">
        <v>21</v>
      </c>
    </row>
    <row r="85" spans="1:12" ht="15">
      <c r="A85">
        <v>709</v>
      </c>
      <c r="B85" s="68">
        <v>42874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34.1</v>
      </c>
      <c r="H85">
        <v>-4.9</v>
      </c>
      <c r="J85">
        <v>-7.3</v>
      </c>
      <c r="K85">
        <v>-1.3</v>
      </c>
      <c r="L85">
        <v>28</v>
      </c>
    </row>
    <row r="86" spans="1:12" ht="15">
      <c r="A86">
        <v>709</v>
      </c>
      <c r="B86" s="68">
        <v>42875</v>
      </c>
      <c r="D86">
        <v>28.7</v>
      </c>
      <c r="E86">
        <f t="shared" si="0"/>
        <v>1.6999999999999993</v>
      </c>
      <c r="F86">
        <f t="shared" si="1"/>
        <v>1.06</v>
      </c>
      <c r="G86">
        <v>34.6</v>
      </c>
      <c r="H86">
        <v>-2.6</v>
      </c>
      <c r="K86">
        <v>0.4</v>
      </c>
      <c r="L86">
        <v>28</v>
      </c>
    </row>
    <row r="87" spans="1:12" ht="15">
      <c r="A87">
        <v>709</v>
      </c>
      <c r="B87" s="68">
        <v>42876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34.9</v>
      </c>
      <c r="H87">
        <v>-0.7</v>
      </c>
      <c r="K87">
        <v>2.1</v>
      </c>
      <c r="L87">
        <v>26</v>
      </c>
    </row>
    <row r="88" spans="1:12" ht="15">
      <c r="A88">
        <v>709</v>
      </c>
      <c r="B88" s="68">
        <v>42877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34.9</v>
      </c>
      <c r="H88">
        <v>1.2</v>
      </c>
      <c r="K88">
        <v>1.5</v>
      </c>
      <c r="L88">
        <v>24</v>
      </c>
    </row>
    <row r="89" spans="1:12" ht="15">
      <c r="A89">
        <v>709</v>
      </c>
      <c r="B89" s="68">
        <v>42878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35.2</v>
      </c>
      <c r="H89">
        <v>-0.6</v>
      </c>
      <c r="J89">
        <v>-1.6</v>
      </c>
      <c r="K89">
        <v>1.9</v>
      </c>
      <c r="L89">
        <v>22</v>
      </c>
    </row>
    <row r="90" spans="1:12" ht="15">
      <c r="A90">
        <v>709</v>
      </c>
      <c r="B90" s="68">
        <v>42879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35.4</v>
      </c>
      <c r="H90">
        <v>1.5</v>
      </c>
      <c r="J90">
        <v>-0.1</v>
      </c>
      <c r="K90">
        <v>9.8</v>
      </c>
      <c r="L90">
        <v>22</v>
      </c>
    </row>
    <row r="91" spans="1:12" ht="15">
      <c r="A91">
        <v>709</v>
      </c>
      <c r="B91" s="68">
        <v>42880</v>
      </c>
      <c r="D91">
        <v>23.2</v>
      </c>
      <c r="E91">
        <f t="shared" si="0"/>
        <v>0.8000000000000007</v>
      </c>
      <c r="F91">
        <f t="shared" si="1"/>
        <v>1.1</v>
      </c>
      <c r="G91">
        <v>35.5</v>
      </c>
      <c r="H91">
        <v>9.6</v>
      </c>
      <c r="I91">
        <v>12.4</v>
      </c>
      <c r="J91">
        <v>0.5</v>
      </c>
      <c r="K91">
        <v>5.8</v>
      </c>
      <c r="L91">
        <v>18</v>
      </c>
    </row>
    <row r="92" spans="1:12" ht="15">
      <c r="A92">
        <v>709</v>
      </c>
      <c r="B92" s="68">
        <v>42881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35.5</v>
      </c>
      <c r="H92">
        <v>1.1</v>
      </c>
      <c r="K92">
        <v>6.7</v>
      </c>
      <c r="L92">
        <v>16</v>
      </c>
    </row>
    <row r="93" spans="1:12" ht="15">
      <c r="A93">
        <v>709</v>
      </c>
      <c r="B93" s="68">
        <v>42882</v>
      </c>
      <c r="D93">
        <v>20.7</v>
      </c>
      <c r="E93">
        <f t="shared" si="0"/>
        <v>1.8000000000000007</v>
      </c>
      <c r="F93">
        <f t="shared" si="1"/>
        <v>1</v>
      </c>
      <c r="G93">
        <v>35.6</v>
      </c>
      <c r="H93">
        <v>1.2</v>
      </c>
      <c r="K93">
        <v>1.7</v>
      </c>
      <c r="L93">
        <v>13</v>
      </c>
    </row>
    <row r="94" spans="1:12" ht="15">
      <c r="A94">
        <v>709</v>
      </c>
      <c r="B94" s="68">
        <v>42883</v>
      </c>
      <c r="D94">
        <v>18.6</v>
      </c>
      <c r="E94">
        <f t="shared" si="0"/>
        <v>2.099999999999998</v>
      </c>
      <c r="F94">
        <f t="shared" si="1"/>
        <v>1.2</v>
      </c>
      <c r="G94">
        <v>36.3</v>
      </c>
      <c r="H94">
        <v>-1.3</v>
      </c>
      <c r="J94">
        <v>-2.7</v>
      </c>
      <c r="K94">
        <v>4.8</v>
      </c>
      <c r="L94">
        <v>19</v>
      </c>
    </row>
    <row r="95" spans="1:12" ht="15">
      <c r="A95">
        <v>709</v>
      </c>
      <c r="B95" s="68">
        <v>42884</v>
      </c>
      <c r="D95">
        <v>16.5</v>
      </c>
      <c r="E95">
        <f t="shared" si="0"/>
        <v>2.1000000000000014</v>
      </c>
      <c r="F95">
        <f t="shared" si="1"/>
        <v>1.5</v>
      </c>
      <c r="G95">
        <v>36.4</v>
      </c>
      <c r="H95">
        <v>1.6</v>
      </c>
      <c r="J95">
        <v>-4.4</v>
      </c>
      <c r="K95">
        <v>6.2</v>
      </c>
      <c r="L95">
        <v>16</v>
      </c>
    </row>
    <row r="96" spans="1:12" ht="15">
      <c r="A96">
        <v>709</v>
      </c>
      <c r="B96" s="68">
        <v>42885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36.5</v>
      </c>
      <c r="H96">
        <v>2.7</v>
      </c>
      <c r="J96">
        <v>0.7</v>
      </c>
      <c r="K96">
        <v>8.6</v>
      </c>
      <c r="L96">
        <v>13</v>
      </c>
    </row>
    <row r="97" spans="1:12" ht="15">
      <c r="A97">
        <v>709</v>
      </c>
      <c r="B97" s="68">
        <v>42886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36.5</v>
      </c>
      <c r="H97">
        <v>4.2</v>
      </c>
      <c r="J97">
        <v>2.3</v>
      </c>
      <c r="K97">
        <v>9.6</v>
      </c>
      <c r="L97">
        <v>10</v>
      </c>
    </row>
    <row r="98" spans="1:12" ht="15">
      <c r="A98">
        <v>709</v>
      </c>
      <c r="B98" s="68">
        <v>42887</v>
      </c>
      <c r="D98">
        <v>12.6</v>
      </c>
      <c r="E98">
        <f t="shared" si="0"/>
        <v>1.5</v>
      </c>
      <c r="F98">
        <f t="shared" si="1"/>
        <v>1.6199999999999999</v>
      </c>
      <c r="G98">
        <v>36.5</v>
      </c>
      <c r="H98">
        <v>5.9</v>
      </c>
      <c r="K98">
        <v>9.6</v>
      </c>
      <c r="L98">
        <v>7</v>
      </c>
    </row>
    <row r="99" spans="1:12" ht="15">
      <c r="A99">
        <v>709</v>
      </c>
      <c r="B99" s="68">
        <v>42888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36.5</v>
      </c>
      <c r="H99">
        <v>4.9</v>
      </c>
      <c r="K99">
        <v>8.4</v>
      </c>
      <c r="L99">
        <v>6</v>
      </c>
    </row>
    <row r="100" spans="1:12" ht="15">
      <c r="A100">
        <v>709</v>
      </c>
      <c r="B100" s="68">
        <v>42889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36.5</v>
      </c>
      <c r="H100">
        <v>2.8</v>
      </c>
      <c r="K100">
        <v>10.2</v>
      </c>
      <c r="L100">
        <v>3</v>
      </c>
    </row>
    <row r="101" spans="1:12" ht="15">
      <c r="A101">
        <v>709</v>
      </c>
      <c r="B101" s="68">
        <v>42890</v>
      </c>
      <c r="D101">
        <v>5.5</v>
      </c>
      <c r="E101">
        <f t="shared" si="0"/>
        <v>2.6999999999999993</v>
      </c>
      <c r="F101">
        <f t="shared" si="1"/>
        <v>1.86</v>
      </c>
      <c r="G101">
        <v>36.5</v>
      </c>
      <c r="H101">
        <v>6.8</v>
      </c>
      <c r="K101">
        <v>12.4</v>
      </c>
      <c r="L101">
        <v>0</v>
      </c>
    </row>
    <row r="102" spans="4:11" ht="12.75">
      <c r="D102" s="14" t="s">
        <v>48</v>
      </c>
      <c r="E102" s="33">
        <f>AVERAGE(E56:E101)</f>
        <v>0.7195652173913042</v>
      </c>
      <c r="F102" s="33">
        <f>AVERAGE(F56:F101)</f>
        <v>0.6576190476190477</v>
      </c>
      <c r="G102">
        <f>G101-G56</f>
        <v>9.2</v>
      </c>
      <c r="H102" t="s">
        <v>62</v>
      </c>
      <c r="J102" s="34" t="s">
        <v>63</v>
      </c>
      <c r="K102" s="33">
        <f>AVERAGE(K56:K101)</f>
        <v>4.202173913043478</v>
      </c>
    </row>
    <row r="103" spans="4:6" ht="12.75">
      <c r="D103" s="14" t="s">
        <v>49</v>
      </c>
      <c r="E103" s="22">
        <f>MAX(E56:E101)</f>
        <v>2.6999999999999993</v>
      </c>
      <c r="F103" s="22">
        <f>MAX(F56:F101)</f>
        <v>1.86</v>
      </c>
    </row>
    <row r="104" spans="4:5" ht="12.75">
      <c r="D104" s="14" t="s">
        <v>35</v>
      </c>
      <c r="E104" s="14">
        <f>COUNT(E56:E101)</f>
        <v>46</v>
      </c>
    </row>
    <row r="107" ht="12.75">
      <c r="D107">
        <f>MAX(D6:D101)</f>
        <v>38.6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D6" sqref="D6:F107"/>
    </sheetView>
  </sheetViews>
  <sheetFormatPr defaultColWidth="9.140625" defaultRowHeight="12.75"/>
  <sheetData>
    <row r="1" spans="1:10" ht="1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6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6">
        <v>709</v>
      </c>
      <c r="B6" s="68">
        <v>42430</v>
      </c>
      <c r="D6">
        <v>22.8</v>
      </c>
      <c r="G6">
        <v>23.7</v>
      </c>
      <c r="H6">
        <v>-9</v>
      </c>
      <c r="K6">
        <v>-2.8</v>
      </c>
      <c r="L6">
        <v>59</v>
      </c>
    </row>
    <row r="7" spans="1:12" ht="15">
      <c r="A7" s="66">
        <v>709</v>
      </c>
      <c r="B7" s="68">
        <v>42431</v>
      </c>
      <c r="D7">
        <v>22.9</v>
      </c>
      <c r="G7">
        <v>23.8</v>
      </c>
      <c r="H7">
        <v>-0.9</v>
      </c>
      <c r="K7">
        <v>-1.1</v>
      </c>
      <c r="L7">
        <v>59</v>
      </c>
    </row>
    <row r="8" spans="1:12" ht="15">
      <c r="A8" s="66">
        <v>709</v>
      </c>
      <c r="B8" s="68">
        <v>42432</v>
      </c>
      <c r="D8">
        <v>23.1</v>
      </c>
      <c r="G8">
        <v>24</v>
      </c>
      <c r="H8">
        <v>-3.5</v>
      </c>
      <c r="K8">
        <v>0.9</v>
      </c>
      <c r="L8">
        <v>60</v>
      </c>
    </row>
    <row r="9" spans="1:12" ht="15">
      <c r="A9" s="66">
        <v>709</v>
      </c>
      <c r="B9" s="68">
        <v>42433</v>
      </c>
      <c r="D9">
        <v>23.2</v>
      </c>
      <c r="G9">
        <v>24.1</v>
      </c>
      <c r="H9">
        <v>0.5</v>
      </c>
      <c r="J9">
        <v>-3.9</v>
      </c>
      <c r="K9">
        <v>1.4</v>
      </c>
      <c r="L9">
        <v>59</v>
      </c>
    </row>
    <row r="10" spans="1:12" ht="15">
      <c r="A10" s="66">
        <v>709</v>
      </c>
      <c r="B10" s="68">
        <v>42434</v>
      </c>
      <c r="D10">
        <v>23.2</v>
      </c>
      <c r="G10">
        <v>24.1</v>
      </c>
      <c r="H10">
        <v>-2.6</v>
      </c>
      <c r="J10">
        <v>-5.1</v>
      </c>
      <c r="K10">
        <v>4.2</v>
      </c>
      <c r="L10">
        <v>58</v>
      </c>
    </row>
    <row r="11" spans="1:12" ht="15">
      <c r="A11" s="66">
        <v>709</v>
      </c>
      <c r="B11" s="68">
        <v>42435</v>
      </c>
      <c r="D11">
        <v>23.4</v>
      </c>
      <c r="G11">
        <v>24.1</v>
      </c>
      <c r="H11">
        <v>2.7</v>
      </c>
      <c r="J11">
        <v>-1</v>
      </c>
      <c r="K11">
        <v>1.8</v>
      </c>
      <c r="L11">
        <v>58</v>
      </c>
    </row>
    <row r="12" spans="1:12" ht="15">
      <c r="A12" s="66">
        <v>709</v>
      </c>
      <c r="B12" s="68">
        <v>42436</v>
      </c>
      <c r="D12">
        <v>23.5</v>
      </c>
      <c r="G12">
        <v>24.2</v>
      </c>
      <c r="H12">
        <v>-0.3</v>
      </c>
      <c r="K12">
        <v>-3.5</v>
      </c>
      <c r="L12">
        <v>59</v>
      </c>
    </row>
    <row r="13" spans="1:12" ht="15">
      <c r="A13" s="66">
        <v>709</v>
      </c>
      <c r="B13" s="68">
        <v>42437</v>
      </c>
      <c r="D13">
        <v>24.3</v>
      </c>
      <c r="G13">
        <v>24.9</v>
      </c>
      <c r="H13">
        <v>-4.9</v>
      </c>
      <c r="J13">
        <v>-9</v>
      </c>
      <c r="K13">
        <v>-4.5</v>
      </c>
      <c r="L13">
        <v>64</v>
      </c>
    </row>
    <row r="14" spans="1:12" ht="15">
      <c r="A14" s="66">
        <v>709</v>
      </c>
      <c r="B14" s="68">
        <v>42438</v>
      </c>
      <c r="D14">
        <v>24.4</v>
      </c>
      <c r="G14">
        <v>24.9</v>
      </c>
      <c r="H14">
        <v>-8.4</v>
      </c>
      <c r="J14">
        <v>-10</v>
      </c>
      <c r="K14">
        <v>-4.8</v>
      </c>
      <c r="L14">
        <v>63</v>
      </c>
    </row>
    <row r="15" spans="1:12" ht="15">
      <c r="A15" s="66">
        <v>709</v>
      </c>
      <c r="B15" s="68">
        <v>42439</v>
      </c>
      <c r="D15">
        <v>24.6</v>
      </c>
      <c r="G15">
        <v>25.1</v>
      </c>
      <c r="H15">
        <v>-4.2</v>
      </c>
      <c r="J15">
        <v>-6.4</v>
      </c>
      <c r="K15">
        <v>-0.8</v>
      </c>
      <c r="L15">
        <v>63</v>
      </c>
    </row>
    <row r="16" spans="1:12" ht="15">
      <c r="A16" s="66">
        <v>709</v>
      </c>
      <c r="B16" s="68">
        <v>42440</v>
      </c>
      <c r="D16">
        <v>24.8</v>
      </c>
      <c r="G16">
        <v>25.2</v>
      </c>
      <c r="H16">
        <v>-2.3</v>
      </c>
      <c r="I16">
        <v>12.6</v>
      </c>
      <c r="J16">
        <v>-4.9</v>
      </c>
      <c r="K16">
        <v>3.7</v>
      </c>
      <c r="L16">
        <v>62</v>
      </c>
    </row>
    <row r="17" spans="1:12" ht="15">
      <c r="A17" s="66">
        <v>709</v>
      </c>
      <c r="B17" s="68">
        <v>42441</v>
      </c>
      <c r="D17">
        <v>24.8</v>
      </c>
      <c r="G17">
        <v>25.2</v>
      </c>
      <c r="H17">
        <v>3.7</v>
      </c>
      <c r="J17">
        <v>-9.6</v>
      </c>
      <c r="K17">
        <v>4</v>
      </c>
      <c r="L17">
        <v>60</v>
      </c>
    </row>
    <row r="18" spans="1:12" ht="15">
      <c r="A18" s="66">
        <v>709</v>
      </c>
      <c r="B18" s="68">
        <v>42442</v>
      </c>
      <c r="D18">
        <v>24.7</v>
      </c>
      <c r="G18">
        <v>25.2</v>
      </c>
      <c r="H18">
        <v>0.1</v>
      </c>
      <c r="J18">
        <v>-8</v>
      </c>
      <c r="K18">
        <v>1.8</v>
      </c>
      <c r="L18">
        <v>59</v>
      </c>
    </row>
    <row r="19" spans="1:12" ht="15">
      <c r="A19" s="66">
        <v>709</v>
      </c>
      <c r="B19" s="68">
        <v>42443</v>
      </c>
      <c r="D19">
        <v>24.7</v>
      </c>
      <c r="G19">
        <v>25.2</v>
      </c>
      <c r="H19">
        <v>-0.2</v>
      </c>
      <c r="I19">
        <v>4.8</v>
      </c>
      <c r="K19">
        <v>-2.1</v>
      </c>
      <c r="L19">
        <v>58</v>
      </c>
    </row>
    <row r="20" spans="1:12" ht="15">
      <c r="A20" s="66">
        <v>709</v>
      </c>
      <c r="B20" s="68">
        <v>42444</v>
      </c>
      <c r="D20">
        <v>25.7</v>
      </c>
      <c r="G20">
        <v>26.2</v>
      </c>
      <c r="H20">
        <v>-7.3</v>
      </c>
      <c r="I20">
        <v>-4.6</v>
      </c>
      <c r="K20">
        <v>-7.9</v>
      </c>
      <c r="L20">
        <v>66</v>
      </c>
    </row>
    <row r="21" spans="1:12" ht="15">
      <c r="A21" s="66">
        <v>709</v>
      </c>
      <c r="B21" s="68">
        <v>42445</v>
      </c>
      <c r="D21">
        <v>26.4</v>
      </c>
      <c r="G21">
        <v>26.8</v>
      </c>
      <c r="H21">
        <v>-8.3</v>
      </c>
      <c r="K21">
        <v>-7.2</v>
      </c>
      <c r="L21">
        <v>73</v>
      </c>
    </row>
    <row r="22" spans="1:12" ht="15">
      <c r="A22" s="66">
        <v>709</v>
      </c>
      <c r="B22" s="68">
        <v>42446</v>
      </c>
      <c r="D22">
        <v>26.9</v>
      </c>
      <c r="G22">
        <v>27.2</v>
      </c>
      <c r="H22">
        <v>-6.6</v>
      </c>
      <c r="J22">
        <v>-11.7</v>
      </c>
      <c r="K22">
        <v>-5.3</v>
      </c>
      <c r="L22">
        <v>75</v>
      </c>
    </row>
    <row r="23" spans="1:12" ht="15">
      <c r="A23" s="66">
        <v>709</v>
      </c>
      <c r="B23" s="68">
        <v>42447</v>
      </c>
      <c r="D23">
        <v>28.4</v>
      </c>
      <c r="G23">
        <v>28.8</v>
      </c>
      <c r="H23">
        <v>-8</v>
      </c>
      <c r="I23">
        <v>6.2</v>
      </c>
      <c r="J23">
        <v>-15.8</v>
      </c>
      <c r="K23">
        <v>-8.3</v>
      </c>
      <c r="L23">
        <v>86</v>
      </c>
    </row>
    <row r="24" spans="1:12" ht="15">
      <c r="A24" s="66">
        <v>709</v>
      </c>
      <c r="B24" s="68">
        <v>42448</v>
      </c>
      <c r="D24">
        <v>28.5</v>
      </c>
      <c r="G24">
        <v>28.8</v>
      </c>
      <c r="H24">
        <v>-12.5</v>
      </c>
      <c r="K24">
        <v>-8.9</v>
      </c>
      <c r="L24">
        <v>83</v>
      </c>
    </row>
    <row r="25" spans="1:12" ht="15">
      <c r="A25" s="66">
        <v>709</v>
      </c>
      <c r="B25" s="68">
        <v>42449</v>
      </c>
      <c r="D25">
        <v>28.5</v>
      </c>
      <c r="G25">
        <v>28.8</v>
      </c>
      <c r="H25">
        <v>-12.3</v>
      </c>
      <c r="I25">
        <v>8.1</v>
      </c>
      <c r="J25">
        <v>-13.9</v>
      </c>
      <c r="K25">
        <v>-3.2</v>
      </c>
      <c r="L25">
        <v>79</v>
      </c>
    </row>
    <row r="26" spans="1:12" ht="15">
      <c r="A26" s="66">
        <v>709</v>
      </c>
      <c r="B26" s="68">
        <v>42450</v>
      </c>
      <c r="D26">
        <v>28.9</v>
      </c>
      <c r="G26">
        <v>28.9</v>
      </c>
      <c r="H26">
        <v>-1.7</v>
      </c>
      <c r="I26">
        <v>8.1</v>
      </c>
      <c r="K26">
        <v>3.1</v>
      </c>
      <c r="L26">
        <v>76</v>
      </c>
    </row>
    <row r="27" spans="1:12" ht="15">
      <c r="A27" s="66">
        <v>709</v>
      </c>
      <c r="B27" s="68">
        <v>42451</v>
      </c>
      <c r="D27">
        <v>28.9</v>
      </c>
      <c r="G27">
        <v>28.9</v>
      </c>
      <c r="H27">
        <v>4.4</v>
      </c>
      <c r="I27">
        <v>8.7</v>
      </c>
      <c r="J27">
        <v>-6.6</v>
      </c>
      <c r="K27">
        <v>2.1</v>
      </c>
      <c r="L27">
        <v>73</v>
      </c>
    </row>
    <row r="28" spans="1:12" ht="15">
      <c r="A28" s="66">
        <v>709</v>
      </c>
      <c r="B28" s="68">
        <v>42452</v>
      </c>
      <c r="D28">
        <v>29.2</v>
      </c>
      <c r="G28">
        <v>29.6</v>
      </c>
      <c r="H28">
        <v>-5.2</v>
      </c>
      <c r="K28">
        <v>-5.3</v>
      </c>
      <c r="L28">
        <v>76</v>
      </c>
    </row>
    <row r="29" spans="1:12" ht="15">
      <c r="A29" s="66">
        <v>709</v>
      </c>
      <c r="B29" s="68">
        <v>42453</v>
      </c>
      <c r="D29">
        <v>30.5</v>
      </c>
      <c r="G29">
        <v>31</v>
      </c>
      <c r="H29">
        <v>-5.7</v>
      </c>
      <c r="I29">
        <v>1.3</v>
      </c>
      <c r="K29">
        <v>-3.8</v>
      </c>
      <c r="L29">
        <v>86</v>
      </c>
    </row>
    <row r="30" spans="1:12" ht="15">
      <c r="A30" s="66">
        <v>709</v>
      </c>
      <c r="B30" s="68">
        <v>42454</v>
      </c>
      <c r="D30">
        <v>30.8</v>
      </c>
      <c r="G30">
        <v>31.3</v>
      </c>
      <c r="H30">
        <v>-3.5</v>
      </c>
      <c r="J30">
        <v>-13.6</v>
      </c>
      <c r="K30">
        <v>-6</v>
      </c>
      <c r="L30">
        <v>85</v>
      </c>
    </row>
    <row r="31" spans="1:12" ht="15">
      <c r="A31" s="66">
        <v>709</v>
      </c>
      <c r="B31" s="68">
        <v>42455</v>
      </c>
      <c r="D31">
        <v>31.4</v>
      </c>
      <c r="G31">
        <v>31.7</v>
      </c>
      <c r="H31">
        <v>-11.4</v>
      </c>
      <c r="I31">
        <v>-0.4</v>
      </c>
      <c r="K31">
        <v>-8.1</v>
      </c>
      <c r="L31">
        <v>87</v>
      </c>
    </row>
    <row r="32" spans="1:12" ht="15">
      <c r="A32" s="66">
        <v>709</v>
      </c>
      <c r="B32" s="68">
        <v>42456</v>
      </c>
      <c r="D32">
        <v>31.4</v>
      </c>
      <c r="G32">
        <v>31.7</v>
      </c>
      <c r="H32">
        <v>-11.2</v>
      </c>
      <c r="I32">
        <v>2.9</v>
      </c>
      <c r="K32">
        <v>-4.4</v>
      </c>
      <c r="L32">
        <v>84</v>
      </c>
    </row>
    <row r="33" spans="1:12" ht="15">
      <c r="A33" s="66">
        <v>709</v>
      </c>
      <c r="B33" s="68">
        <v>42457</v>
      </c>
      <c r="D33">
        <v>31.6</v>
      </c>
      <c r="G33">
        <v>31.8</v>
      </c>
      <c r="H33">
        <v>-2.4</v>
      </c>
      <c r="J33">
        <v>-9.4</v>
      </c>
      <c r="K33">
        <v>2</v>
      </c>
      <c r="L33">
        <v>82</v>
      </c>
    </row>
    <row r="34" spans="1:12" ht="15">
      <c r="A34" s="66">
        <v>709</v>
      </c>
      <c r="B34" s="68">
        <v>42458</v>
      </c>
      <c r="D34">
        <v>31.7</v>
      </c>
      <c r="G34">
        <v>31.9</v>
      </c>
      <c r="H34">
        <v>-0.4</v>
      </c>
      <c r="J34">
        <v>-9.9</v>
      </c>
      <c r="K34">
        <v>0.2</v>
      </c>
      <c r="L34">
        <v>80</v>
      </c>
    </row>
    <row r="35" spans="1:12" ht="15">
      <c r="A35" s="66">
        <v>709</v>
      </c>
      <c r="B35" s="68">
        <v>42459</v>
      </c>
      <c r="D35">
        <v>32</v>
      </c>
      <c r="G35">
        <v>32.4</v>
      </c>
      <c r="H35">
        <v>-6.1</v>
      </c>
      <c r="J35">
        <v>-7.8</v>
      </c>
      <c r="K35">
        <v>-5.4</v>
      </c>
      <c r="L35">
        <v>82</v>
      </c>
    </row>
    <row r="36" spans="1:12" ht="15">
      <c r="A36" s="66">
        <v>709</v>
      </c>
      <c r="B36" s="68">
        <v>42460</v>
      </c>
      <c r="D36">
        <v>32.5</v>
      </c>
      <c r="G36">
        <v>32.8</v>
      </c>
      <c r="H36">
        <v>-6.9</v>
      </c>
      <c r="J36">
        <v>-10.9</v>
      </c>
      <c r="K36">
        <v>-5.6</v>
      </c>
      <c r="L36">
        <v>85</v>
      </c>
    </row>
    <row r="37" spans="1:12" ht="15">
      <c r="A37" s="66">
        <v>709</v>
      </c>
      <c r="B37" s="68">
        <v>42461</v>
      </c>
      <c r="D37">
        <v>32.8</v>
      </c>
      <c r="G37">
        <v>33</v>
      </c>
      <c r="H37">
        <v>-10.2</v>
      </c>
      <c r="J37">
        <v>-11</v>
      </c>
      <c r="K37">
        <v>-5.9</v>
      </c>
      <c r="L37">
        <v>86</v>
      </c>
    </row>
    <row r="38" spans="1:12" ht="15">
      <c r="A38" s="66">
        <v>709</v>
      </c>
      <c r="B38" s="68">
        <v>42462</v>
      </c>
      <c r="D38">
        <v>32.8</v>
      </c>
      <c r="G38">
        <v>33</v>
      </c>
      <c r="H38">
        <v>-7.4</v>
      </c>
      <c r="J38">
        <v>-9.4</v>
      </c>
      <c r="K38">
        <v>-1.3</v>
      </c>
      <c r="L38">
        <v>84</v>
      </c>
    </row>
    <row r="39" spans="1:12" ht="15">
      <c r="A39" s="66">
        <v>709</v>
      </c>
      <c r="B39" s="68">
        <v>42463</v>
      </c>
      <c r="D39">
        <v>32.9</v>
      </c>
      <c r="G39">
        <v>33.1</v>
      </c>
      <c r="H39">
        <v>-1</v>
      </c>
      <c r="K39">
        <v>2.3</v>
      </c>
      <c r="L39">
        <v>81</v>
      </c>
    </row>
    <row r="40" spans="1:12" ht="15">
      <c r="A40" s="66">
        <v>709</v>
      </c>
      <c r="B40" s="68">
        <v>42464</v>
      </c>
      <c r="D40">
        <v>32.9</v>
      </c>
      <c r="G40">
        <v>33.1</v>
      </c>
      <c r="H40">
        <v>1.7</v>
      </c>
      <c r="I40">
        <v>11.8</v>
      </c>
      <c r="J40">
        <v>-4</v>
      </c>
      <c r="K40">
        <v>5.1</v>
      </c>
      <c r="L40">
        <v>78</v>
      </c>
    </row>
    <row r="41" spans="1:12" ht="15">
      <c r="A41" s="66">
        <v>709</v>
      </c>
      <c r="B41" s="68">
        <v>42465</v>
      </c>
      <c r="D41">
        <v>32.9</v>
      </c>
      <c r="G41">
        <v>33.1</v>
      </c>
      <c r="H41">
        <v>3</v>
      </c>
      <c r="J41">
        <v>-6.5</v>
      </c>
      <c r="K41">
        <v>-1.9</v>
      </c>
      <c r="L41">
        <v>77</v>
      </c>
    </row>
    <row r="42" spans="1:12" ht="15">
      <c r="A42" s="66">
        <v>709</v>
      </c>
      <c r="B42" s="68">
        <v>42466</v>
      </c>
      <c r="D42">
        <v>33.2</v>
      </c>
      <c r="G42">
        <v>33.8</v>
      </c>
      <c r="H42">
        <v>-4.6</v>
      </c>
      <c r="I42">
        <v>7.2</v>
      </c>
      <c r="K42">
        <v>0.7</v>
      </c>
      <c r="L42">
        <v>81</v>
      </c>
    </row>
    <row r="43" spans="1:12" ht="15">
      <c r="A43" s="66">
        <v>709</v>
      </c>
      <c r="B43" s="68">
        <v>42467</v>
      </c>
      <c r="D43">
        <v>33.3</v>
      </c>
      <c r="G43">
        <v>33.8</v>
      </c>
      <c r="H43">
        <v>0.8</v>
      </c>
      <c r="I43">
        <v>10.5</v>
      </c>
      <c r="J43">
        <v>-4.3</v>
      </c>
      <c r="K43">
        <v>3.1</v>
      </c>
      <c r="L43">
        <v>78</v>
      </c>
    </row>
    <row r="44" spans="1:12" s="71" customFormat="1" ht="15">
      <c r="A44" s="69">
        <v>709</v>
      </c>
      <c r="B44" s="70">
        <v>42468</v>
      </c>
      <c r="D44" s="71">
        <v>33.3</v>
      </c>
      <c r="G44" s="71">
        <v>33.8</v>
      </c>
      <c r="H44" s="71">
        <v>-0.8</v>
      </c>
      <c r="K44" s="71">
        <v>5.7</v>
      </c>
      <c r="L44" s="71">
        <v>75</v>
      </c>
    </row>
    <row r="45" spans="1:12" ht="15">
      <c r="A45" s="66">
        <v>709</v>
      </c>
      <c r="B45" s="68">
        <v>42469</v>
      </c>
      <c r="D45">
        <v>32.9</v>
      </c>
      <c r="E45">
        <f>+D44-D45</f>
        <v>0.3999999999999986</v>
      </c>
      <c r="G45">
        <v>33.8</v>
      </c>
      <c r="H45">
        <v>3.1</v>
      </c>
      <c r="K45">
        <v>4.3</v>
      </c>
      <c r="L45">
        <v>74</v>
      </c>
    </row>
    <row r="46" spans="1:12" ht="15">
      <c r="A46" s="66">
        <v>709</v>
      </c>
      <c r="B46" s="68">
        <v>42470</v>
      </c>
      <c r="D46">
        <v>32.6</v>
      </c>
      <c r="E46">
        <f>+D45-D46</f>
        <v>0.29999999999999716</v>
      </c>
      <c r="G46">
        <v>33.9</v>
      </c>
      <c r="H46">
        <v>2.2</v>
      </c>
      <c r="K46">
        <v>3.4</v>
      </c>
      <c r="L46">
        <v>73</v>
      </c>
    </row>
    <row r="47" spans="1:12" ht="15">
      <c r="A47" s="66">
        <v>709</v>
      </c>
      <c r="B47" s="68">
        <v>42471</v>
      </c>
      <c r="D47">
        <v>32.4</v>
      </c>
      <c r="E47">
        <f>+D46-D47</f>
        <v>0.20000000000000284</v>
      </c>
      <c r="G47">
        <v>33.9</v>
      </c>
      <c r="H47">
        <v>1.2</v>
      </c>
      <c r="K47">
        <v>3.4</v>
      </c>
      <c r="L47">
        <v>71</v>
      </c>
    </row>
    <row r="48" spans="1:12" ht="15">
      <c r="A48" s="66">
        <v>709</v>
      </c>
      <c r="B48" s="68">
        <v>42472</v>
      </c>
      <c r="D48">
        <v>32.2</v>
      </c>
      <c r="E48">
        <f>+D47-D48</f>
        <v>0.19999999999999574</v>
      </c>
      <c r="G48">
        <v>33.9</v>
      </c>
      <c r="H48">
        <v>0.6</v>
      </c>
      <c r="J48">
        <v>-0.6</v>
      </c>
      <c r="K48">
        <v>4.5</v>
      </c>
      <c r="L48">
        <v>70</v>
      </c>
    </row>
    <row r="49" spans="1:12" ht="15">
      <c r="A49" s="66">
        <v>709</v>
      </c>
      <c r="B49" s="68">
        <v>42473</v>
      </c>
      <c r="D49">
        <v>31.8</v>
      </c>
      <c r="E49">
        <f>+D48-D49</f>
        <v>0.40000000000000213</v>
      </c>
      <c r="F49">
        <f>+AVERAGE(E45:E49)</f>
        <v>0.29999999999999927</v>
      </c>
      <c r="G49">
        <v>33.9</v>
      </c>
      <c r="H49">
        <v>-0.6</v>
      </c>
      <c r="J49">
        <v>-4.7</v>
      </c>
      <c r="K49">
        <v>5.1</v>
      </c>
      <c r="L49">
        <v>68</v>
      </c>
    </row>
    <row r="50" spans="1:12" ht="15">
      <c r="A50" s="66">
        <v>709</v>
      </c>
      <c r="B50" s="68">
        <v>42474</v>
      </c>
      <c r="D50">
        <v>31.2</v>
      </c>
      <c r="E50">
        <f aca="true" t="shared" si="0" ref="E50:E107">+D49-D50</f>
        <v>0.6000000000000014</v>
      </c>
      <c r="F50">
        <f aca="true" t="shared" si="1" ref="F50:F107">+AVERAGE(E46:E50)</f>
        <v>0.33999999999999986</v>
      </c>
      <c r="G50">
        <v>33.9</v>
      </c>
      <c r="H50">
        <v>5.5</v>
      </c>
      <c r="J50">
        <v>-3.6</v>
      </c>
      <c r="K50">
        <v>5</v>
      </c>
      <c r="L50">
        <v>66</v>
      </c>
    </row>
    <row r="51" spans="1:12" ht="15">
      <c r="A51" s="66">
        <v>709</v>
      </c>
      <c r="B51" s="68">
        <v>42475</v>
      </c>
      <c r="D51">
        <v>30.7</v>
      </c>
      <c r="E51">
        <f t="shared" si="0"/>
        <v>0.5</v>
      </c>
      <c r="F51">
        <f t="shared" si="1"/>
        <v>0.38000000000000045</v>
      </c>
      <c r="G51">
        <v>34</v>
      </c>
      <c r="H51">
        <v>-2.6</v>
      </c>
      <c r="K51">
        <v>-2</v>
      </c>
      <c r="L51">
        <v>65</v>
      </c>
    </row>
    <row r="52" spans="1:12" ht="15">
      <c r="A52" s="66">
        <v>709</v>
      </c>
      <c r="B52" s="68">
        <v>42476</v>
      </c>
      <c r="D52">
        <v>31.2</v>
      </c>
      <c r="E52">
        <f t="shared" si="0"/>
        <v>-0.5</v>
      </c>
      <c r="F52">
        <f t="shared" si="1"/>
        <v>0.23999999999999985</v>
      </c>
      <c r="G52">
        <v>34.6</v>
      </c>
      <c r="H52">
        <v>-3.4</v>
      </c>
      <c r="J52">
        <v>-4.7</v>
      </c>
      <c r="K52">
        <v>-3.7</v>
      </c>
      <c r="L52">
        <v>71</v>
      </c>
    </row>
    <row r="53" spans="1:12" ht="15">
      <c r="A53" s="66">
        <v>709</v>
      </c>
      <c r="B53" s="68">
        <v>42477</v>
      </c>
      <c r="D53">
        <v>31.3</v>
      </c>
      <c r="E53">
        <f t="shared" si="0"/>
        <v>-0.10000000000000142</v>
      </c>
      <c r="F53">
        <f t="shared" si="1"/>
        <v>0.18000000000000044</v>
      </c>
      <c r="G53">
        <v>34.8</v>
      </c>
      <c r="H53">
        <v>-4.6</v>
      </c>
      <c r="J53">
        <v>-13.4</v>
      </c>
      <c r="K53">
        <v>-3.6</v>
      </c>
      <c r="L53">
        <v>72</v>
      </c>
    </row>
    <row r="54" spans="1:12" ht="15">
      <c r="A54" s="66">
        <v>709</v>
      </c>
      <c r="B54" s="68">
        <v>42478</v>
      </c>
      <c r="D54">
        <v>31.3</v>
      </c>
      <c r="E54">
        <f t="shared" si="0"/>
        <v>0</v>
      </c>
      <c r="F54">
        <f t="shared" si="1"/>
        <v>0.1</v>
      </c>
      <c r="G54">
        <v>34.9</v>
      </c>
      <c r="H54">
        <v>-7.4</v>
      </c>
      <c r="I54">
        <v>3.4</v>
      </c>
      <c r="J54">
        <v>-14.3</v>
      </c>
      <c r="K54">
        <v>-2.8</v>
      </c>
      <c r="L54">
        <v>71</v>
      </c>
    </row>
    <row r="55" spans="1:12" ht="15">
      <c r="A55" s="66">
        <v>709</v>
      </c>
      <c r="B55" s="68">
        <v>42479</v>
      </c>
      <c r="D55">
        <v>31.4</v>
      </c>
      <c r="E55">
        <f t="shared" si="0"/>
        <v>-0.09999999999999787</v>
      </c>
      <c r="F55">
        <f t="shared" si="1"/>
        <v>-0.039999999999999855</v>
      </c>
      <c r="G55">
        <v>35</v>
      </c>
      <c r="H55">
        <v>-4.2</v>
      </c>
      <c r="K55">
        <v>-1.2</v>
      </c>
      <c r="L55">
        <v>69</v>
      </c>
    </row>
    <row r="56" spans="1:12" ht="15">
      <c r="A56" s="66">
        <v>709</v>
      </c>
      <c r="B56" s="68">
        <v>42480</v>
      </c>
      <c r="D56">
        <v>31.6</v>
      </c>
      <c r="E56">
        <f t="shared" si="0"/>
        <v>-0.20000000000000284</v>
      </c>
      <c r="F56">
        <f t="shared" si="1"/>
        <v>-0.18000000000000044</v>
      </c>
      <c r="G56">
        <v>35.1</v>
      </c>
      <c r="H56">
        <v>-0.9</v>
      </c>
      <c r="K56">
        <v>1</v>
      </c>
      <c r="L56">
        <v>68</v>
      </c>
    </row>
    <row r="57" spans="1:12" ht="15">
      <c r="A57" s="66">
        <v>709</v>
      </c>
      <c r="B57" s="68">
        <v>42481</v>
      </c>
      <c r="D57">
        <v>31.7</v>
      </c>
      <c r="E57">
        <f t="shared" si="0"/>
        <v>-0.09999999999999787</v>
      </c>
      <c r="F57">
        <f t="shared" si="1"/>
        <v>-0.1</v>
      </c>
      <c r="G57">
        <v>35.2</v>
      </c>
      <c r="H57">
        <v>0.4</v>
      </c>
      <c r="K57">
        <v>4.5</v>
      </c>
      <c r="L57">
        <v>68</v>
      </c>
    </row>
    <row r="58" spans="1:12" ht="15">
      <c r="A58" s="66">
        <v>709</v>
      </c>
      <c r="B58" s="68">
        <v>42482</v>
      </c>
      <c r="D58">
        <v>31.4</v>
      </c>
      <c r="E58">
        <f t="shared" si="0"/>
        <v>0.3000000000000007</v>
      </c>
      <c r="F58">
        <f t="shared" si="1"/>
        <v>-0.019999999999999574</v>
      </c>
      <c r="G58">
        <v>35.2</v>
      </c>
      <c r="H58">
        <v>0.9</v>
      </c>
      <c r="K58">
        <v>8.8</v>
      </c>
      <c r="L58">
        <v>65</v>
      </c>
    </row>
    <row r="59" spans="1:12" ht="15">
      <c r="A59" s="66">
        <v>709</v>
      </c>
      <c r="B59" s="68">
        <v>42483</v>
      </c>
      <c r="D59">
        <v>30.9</v>
      </c>
      <c r="E59">
        <f t="shared" si="0"/>
        <v>0.5</v>
      </c>
      <c r="F59">
        <f t="shared" si="1"/>
        <v>0.08000000000000043</v>
      </c>
      <c r="G59">
        <v>35.2</v>
      </c>
      <c r="H59">
        <v>9.6</v>
      </c>
      <c r="K59">
        <v>5.7</v>
      </c>
      <c r="L59">
        <v>63</v>
      </c>
    </row>
    <row r="60" spans="1:12" ht="15">
      <c r="A60" s="66">
        <v>709</v>
      </c>
      <c r="B60" s="68">
        <v>42484</v>
      </c>
      <c r="D60">
        <v>30.4</v>
      </c>
      <c r="E60">
        <f t="shared" si="0"/>
        <v>0.5</v>
      </c>
      <c r="F60">
        <f t="shared" si="1"/>
        <v>0.2</v>
      </c>
      <c r="G60">
        <v>35.4</v>
      </c>
      <c r="H60">
        <v>-1.2</v>
      </c>
      <c r="J60">
        <v>-1.8</v>
      </c>
      <c r="K60">
        <v>0.1</v>
      </c>
      <c r="L60">
        <v>62</v>
      </c>
    </row>
    <row r="61" spans="1:12" ht="15">
      <c r="A61" s="66">
        <v>709</v>
      </c>
      <c r="B61" s="68">
        <v>42485</v>
      </c>
      <c r="D61">
        <v>30.9</v>
      </c>
      <c r="E61">
        <f t="shared" si="0"/>
        <v>-0.5</v>
      </c>
      <c r="F61">
        <f t="shared" si="1"/>
        <v>0.14000000000000057</v>
      </c>
      <c r="G61">
        <v>35.9</v>
      </c>
      <c r="H61">
        <v>-0.7</v>
      </c>
      <c r="K61">
        <v>2.9</v>
      </c>
      <c r="L61">
        <v>66</v>
      </c>
    </row>
    <row r="62" spans="1:12" ht="15">
      <c r="A62" s="66">
        <v>709</v>
      </c>
      <c r="B62" s="68">
        <v>42486</v>
      </c>
      <c r="D62">
        <v>31.1</v>
      </c>
      <c r="E62">
        <f t="shared" si="0"/>
        <v>-0.20000000000000284</v>
      </c>
      <c r="F62">
        <f t="shared" si="1"/>
        <v>0.11999999999999958</v>
      </c>
      <c r="G62">
        <v>36.4</v>
      </c>
      <c r="H62">
        <v>-0.9</v>
      </c>
      <c r="K62">
        <v>-1.4</v>
      </c>
      <c r="L62">
        <v>66</v>
      </c>
    </row>
    <row r="63" spans="1:12" ht="15">
      <c r="A63" s="66">
        <v>709</v>
      </c>
      <c r="B63" s="68">
        <v>42487</v>
      </c>
      <c r="D63">
        <v>31.7</v>
      </c>
      <c r="E63">
        <f t="shared" si="0"/>
        <v>-0.5999999999999979</v>
      </c>
      <c r="F63">
        <f t="shared" si="1"/>
        <v>-0.060000000000000143</v>
      </c>
      <c r="G63">
        <v>37</v>
      </c>
      <c r="H63">
        <v>-4.2</v>
      </c>
      <c r="K63">
        <v>-1.7</v>
      </c>
      <c r="L63">
        <v>70</v>
      </c>
    </row>
    <row r="64" spans="1:12" ht="15">
      <c r="A64" s="66">
        <v>709</v>
      </c>
      <c r="B64" s="68">
        <v>42488</v>
      </c>
      <c r="D64">
        <v>31.9</v>
      </c>
      <c r="E64">
        <f t="shared" si="0"/>
        <v>-0.1999999999999993</v>
      </c>
      <c r="F64">
        <f t="shared" si="1"/>
        <v>-0.2</v>
      </c>
      <c r="G64">
        <v>37.3</v>
      </c>
      <c r="H64">
        <v>-4.2</v>
      </c>
      <c r="K64">
        <v>-0.4</v>
      </c>
      <c r="L64">
        <v>70</v>
      </c>
    </row>
    <row r="65" spans="1:12" ht="15">
      <c r="A65" s="66">
        <v>709</v>
      </c>
      <c r="B65" s="68">
        <v>42489</v>
      </c>
      <c r="D65">
        <v>32.1</v>
      </c>
      <c r="E65">
        <f t="shared" si="0"/>
        <v>-0.20000000000000284</v>
      </c>
      <c r="F65">
        <f t="shared" si="1"/>
        <v>-0.3400000000000006</v>
      </c>
      <c r="G65">
        <v>37.4</v>
      </c>
      <c r="H65">
        <v>-1.5</v>
      </c>
      <c r="J65">
        <v>-2.1</v>
      </c>
      <c r="K65">
        <v>-0.3</v>
      </c>
      <c r="L65">
        <v>70</v>
      </c>
    </row>
    <row r="66" spans="1:12" ht="15">
      <c r="A66" s="66">
        <v>709</v>
      </c>
      <c r="B66" s="68">
        <v>42490</v>
      </c>
      <c r="D66">
        <v>32.6</v>
      </c>
      <c r="E66">
        <f t="shared" si="0"/>
        <v>-0.5</v>
      </c>
      <c r="F66">
        <f t="shared" si="1"/>
        <v>-0.3400000000000006</v>
      </c>
      <c r="G66">
        <v>38</v>
      </c>
      <c r="H66">
        <v>-2.1</v>
      </c>
      <c r="K66">
        <v>-2.7</v>
      </c>
      <c r="L66">
        <v>74</v>
      </c>
    </row>
    <row r="67" spans="1:12" ht="15">
      <c r="A67" s="66">
        <v>709</v>
      </c>
      <c r="B67" s="68">
        <v>42491</v>
      </c>
      <c r="D67">
        <v>32.7</v>
      </c>
      <c r="E67">
        <f t="shared" si="0"/>
        <v>-0.10000000000000142</v>
      </c>
      <c r="F67">
        <f t="shared" si="1"/>
        <v>-0.3200000000000003</v>
      </c>
      <c r="G67">
        <v>38.1</v>
      </c>
      <c r="H67">
        <v>-5.2</v>
      </c>
      <c r="K67">
        <v>-0.9</v>
      </c>
      <c r="L67">
        <v>74</v>
      </c>
    </row>
    <row r="68" spans="1:12" ht="15">
      <c r="A68" s="66">
        <v>709</v>
      </c>
      <c r="B68" s="68">
        <v>42492</v>
      </c>
      <c r="D68">
        <v>32.7</v>
      </c>
      <c r="E68">
        <f t="shared" si="0"/>
        <v>0</v>
      </c>
      <c r="F68">
        <f t="shared" si="1"/>
        <v>-0.2000000000000007</v>
      </c>
      <c r="G68">
        <v>38.2</v>
      </c>
      <c r="H68">
        <v>-4.9</v>
      </c>
      <c r="K68">
        <v>1.5</v>
      </c>
      <c r="L68">
        <v>71</v>
      </c>
    </row>
    <row r="69" spans="1:12" ht="15">
      <c r="A69" s="66">
        <v>709</v>
      </c>
      <c r="B69" s="68">
        <v>42493</v>
      </c>
      <c r="D69">
        <v>32.4</v>
      </c>
      <c r="E69">
        <f t="shared" si="0"/>
        <v>0.30000000000000426</v>
      </c>
      <c r="F69">
        <f t="shared" si="1"/>
        <v>-0.1</v>
      </c>
      <c r="G69">
        <v>38.2</v>
      </c>
      <c r="H69">
        <v>-0.8</v>
      </c>
      <c r="J69">
        <v>-3.8</v>
      </c>
      <c r="K69">
        <v>4.6</v>
      </c>
      <c r="L69">
        <v>69</v>
      </c>
    </row>
    <row r="70" spans="1:12" ht="15">
      <c r="A70" s="66">
        <v>709</v>
      </c>
      <c r="B70" s="68">
        <v>42494</v>
      </c>
      <c r="D70">
        <v>31.9</v>
      </c>
      <c r="E70">
        <f t="shared" si="0"/>
        <v>0.5</v>
      </c>
      <c r="F70">
        <f t="shared" si="1"/>
        <v>0.04000000000000057</v>
      </c>
      <c r="G70">
        <v>38.2</v>
      </c>
      <c r="H70">
        <v>1.4</v>
      </c>
      <c r="K70">
        <v>8</v>
      </c>
      <c r="L70">
        <v>66</v>
      </c>
    </row>
    <row r="71" spans="1:12" ht="15">
      <c r="A71" s="66">
        <v>709</v>
      </c>
      <c r="B71" s="68">
        <v>42495</v>
      </c>
      <c r="D71">
        <v>31.1</v>
      </c>
      <c r="E71">
        <f t="shared" si="0"/>
        <v>0.7999999999999972</v>
      </c>
      <c r="F71">
        <f t="shared" si="1"/>
        <v>0.3</v>
      </c>
      <c r="G71">
        <v>38.2</v>
      </c>
      <c r="H71">
        <v>5.1</v>
      </c>
      <c r="K71">
        <v>10.6</v>
      </c>
      <c r="L71">
        <v>63</v>
      </c>
    </row>
    <row r="72" spans="1:12" ht="15">
      <c r="A72" s="66">
        <v>709</v>
      </c>
      <c r="B72" s="68">
        <v>42496</v>
      </c>
      <c r="D72">
        <v>30</v>
      </c>
      <c r="E72">
        <f t="shared" si="0"/>
        <v>1.1000000000000014</v>
      </c>
      <c r="F72">
        <f t="shared" si="1"/>
        <v>0.5400000000000006</v>
      </c>
      <c r="G72">
        <v>38.2</v>
      </c>
      <c r="H72">
        <v>8.8</v>
      </c>
      <c r="J72">
        <v>-3.1</v>
      </c>
      <c r="K72">
        <v>8.7</v>
      </c>
      <c r="L72">
        <v>60</v>
      </c>
    </row>
    <row r="73" spans="1:12" ht="15">
      <c r="A73" s="66">
        <v>709</v>
      </c>
      <c r="B73" s="68">
        <v>42497</v>
      </c>
      <c r="D73">
        <v>29</v>
      </c>
      <c r="E73">
        <f t="shared" si="0"/>
        <v>1</v>
      </c>
      <c r="F73">
        <f t="shared" si="1"/>
        <v>0.7400000000000005</v>
      </c>
      <c r="G73">
        <v>38.3</v>
      </c>
      <c r="H73">
        <v>1.7</v>
      </c>
      <c r="K73">
        <v>1.5</v>
      </c>
      <c r="L73">
        <v>59</v>
      </c>
    </row>
    <row r="74" spans="1:12" ht="15">
      <c r="A74" s="66">
        <v>709</v>
      </c>
      <c r="B74" s="68">
        <v>42498</v>
      </c>
      <c r="D74">
        <v>29.1</v>
      </c>
      <c r="E74">
        <f t="shared" si="0"/>
        <v>-0.10000000000000142</v>
      </c>
      <c r="F74">
        <f t="shared" si="1"/>
        <v>0.6599999999999995</v>
      </c>
      <c r="G74">
        <v>38.7</v>
      </c>
      <c r="H74">
        <v>-0.4</v>
      </c>
      <c r="K74">
        <v>0.8</v>
      </c>
      <c r="L74">
        <v>60</v>
      </c>
    </row>
    <row r="75" spans="1:12" ht="15">
      <c r="A75" s="66">
        <v>709</v>
      </c>
      <c r="B75" s="68">
        <v>42499</v>
      </c>
      <c r="D75">
        <v>30.2</v>
      </c>
      <c r="E75">
        <f t="shared" si="0"/>
        <v>-1.0999999999999979</v>
      </c>
      <c r="F75">
        <f t="shared" si="1"/>
        <v>0.33999999999999986</v>
      </c>
      <c r="G75">
        <v>39.7</v>
      </c>
      <c r="H75">
        <v>0.2</v>
      </c>
      <c r="K75">
        <v>2.1</v>
      </c>
      <c r="L75">
        <v>69</v>
      </c>
    </row>
    <row r="76" spans="1:12" ht="15">
      <c r="A76" s="66">
        <v>709</v>
      </c>
      <c r="B76" s="68">
        <v>42500</v>
      </c>
      <c r="D76">
        <v>31</v>
      </c>
      <c r="E76">
        <f t="shared" si="0"/>
        <v>-0.8000000000000007</v>
      </c>
      <c r="F76">
        <f t="shared" si="1"/>
        <v>0.020000000000000285</v>
      </c>
      <c r="G76">
        <v>40.5</v>
      </c>
      <c r="H76">
        <v>1.5</v>
      </c>
      <c r="K76">
        <v>1</v>
      </c>
      <c r="L76">
        <v>68</v>
      </c>
    </row>
    <row r="77" spans="1:12" ht="15">
      <c r="A77" s="66">
        <v>709</v>
      </c>
      <c r="B77" s="68">
        <v>42501</v>
      </c>
      <c r="D77">
        <v>31.2</v>
      </c>
      <c r="E77">
        <f t="shared" si="0"/>
        <v>-0.1999999999999993</v>
      </c>
      <c r="F77">
        <f t="shared" si="1"/>
        <v>-0.23999999999999985</v>
      </c>
      <c r="G77">
        <v>40.8</v>
      </c>
      <c r="H77">
        <v>-2.2</v>
      </c>
      <c r="K77">
        <v>0.7</v>
      </c>
      <c r="L77">
        <v>67</v>
      </c>
    </row>
    <row r="78" spans="1:12" ht="15">
      <c r="A78" s="66">
        <v>709</v>
      </c>
      <c r="B78" s="68">
        <v>42502</v>
      </c>
      <c r="D78">
        <v>31</v>
      </c>
      <c r="E78">
        <f t="shared" si="0"/>
        <v>0.1999999999999993</v>
      </c>
      <c r="F78">
        <f t="shared" si="1"/>
        <v>-0.4</v>
      </c>
      <c r="G78">
        <v>40.8</v>
      </c>
      <c r="H78">
        <v>-1.3</v>
      </c>
      <c r="K78">
        <v>5.3</v>
      </c>
      <c r="L78">
        <v>66</v>
      </c>
    </row>
    <row r="79" spans="1:12" ht="15">
      <c r="A79" s="66">
        <v>709</v>
      </c>
      <c r="B79" s="68">
        <v>42503</v>
      </c>
      <c r="D79">
        <v>30.6</v>
      </c>
      <c r="E79">
        <f t="shared" si="0"/>
        <v>0.3999999999999986</v>
      </c>
      <c r="F79">
        <f t="shared" si="1"/>
        <v>-0.3</v>
      </c>
      <c r="G79">
        <v>40.9</v>
      </c>
      <c r="H79">
        <v>4.1</v>
      </c>
      <c r="I79">
        <v>15.3</v>
      </c>
      <c r="J79">
        <v>1.2</v>
      </c>
      <c r="K79">
        <v>9</v>
      </c>
      <c r="L79">
        <v>62</v>
      </c>
    </row>
    <row r="80" spans="1:12" ht="15">
      <c r="A80" s="66">
        <v>709</v>
      </c>
      <c r="B80" s="68">
        <v>42504</v>
      </c>
      <c r="D80">
        <v>29.5</v>
      </c>
      <c r="E80">
        <f t="shared" si="0"/>
        <v>1.1000000000000014</v>
      </c>
      <c r="F80">
        <f t="shared" si="1"/>
        <v>0.13999999999999985</v>
      </c>
      <c r="G80">
        <v>40.9</v>
      </c>
      <c r="H80">
        <v>5.3</v>
      </c>
      <c r="I80">
        <v>17.2</v>
      </c>
      <c r="J80">
        <v>2.3</v>
      </c>
      <c r="K80">
        <v>9.3</v>
      </c>
      <c r="L80">
        <v>59</v>
      </c>
    </row>
    <row r="81" spans="1:12" ht="15">
      <c r="A81" s="66">
        <v>709</v>
      </c>
      <c r="B81" s="68">
        <v>42505</v>
      </c>
      <c r="D81">
        <v>28.1</v>
      </c>
      <c r="E81">
        <f t="shared" si="0"/>
        <v>1.3999999999999986</v>
      </c>
      <c r="F81">
        <f t="shared" si="1"/>
        <v>0.5799999999999997</v>
      </c>
      <c r="G81">
        <v>40.9</v>
      </c>
      <c r="H81">
        <v>7.3</v>
      </c>
      <c r="K81">
        <v>5.6</v>
      </c>
      <c r="L81">
        <v>56</v>
      </c>
    </row>
    <row r="82" spans="1:12" ht="15">
      <c r="A82" s="66">
        <v>709</v>
      </c>
      <c r="B82" s="68">
        <v>42506</v>
      </c>
      <c r="D82">
        <v>27.2</v>
      </c>
      <c r="E82">
        <f t="shared" si="0"/>
        <v>0.9000000000000021</v>
      </c>
      <c r="F82">
        <f t="shared" si="1"/>
        <v>0.8</v>
      </c>
      <c r="G82">
        <v>41.5</v>
      </c>
      <c r="H82">
        <v>1.5</v>
      </c>
      <c r="K82">
        <v>2.3</v>
      </c>
      <c r="L82">
        <v>55</v>
      </c>
    </row>
    <row r="83" spans="1:12" ht="15">
      <c r="A83" s="66">
        <v>709</v>
      </c>
      <c r="B83" s="68">
        <v>42507</v>
      </c>
      <c r="D83">
        <v>27.9</v>
      </c>
      <c r="E83">
        <f t="shared" si="0"/>
        <v>-0.6999999999999993</v>
      </c>
      <c r="F83">
        <f t="shared" si="1"/>
        <v>0.6200000000000003</v>
      </c>
      <c r="G83">
        <v>42.2</v>
      </c>
      <c r="H83">
        <v>0.9</v>
      </c>
      <c r="K83">
        <v>3.1</v>
      </c>
      <c r="L83">
        <v>58</v>
      </c>
    </row>
    <row r="84" spans="1:12" ht="15">
      <c r="A84" s="66">
        <v>709</v>
      </c>
      <c r="B84" s="68">
        <v>42508</v>
      </c>
      <c r="D84">
        <v>27.9</v>
      </c>
      <c r="E84">
        <f t="shared" si="0"/>
        <v>0</v>
      </c>
      <c r="F84">
        <f t="shared" si="1"/>
        <v>0.5400000000000006</v>
      </c>
      <c r="G84">
        <v>42.5</v>
      </c>
      <c r="H84">
        <v>0.9</v>
      </c>
      <c r="K84">
        <v>4.6</v>
      </c>
      <c r="L84">
        <v>56</v>
      </c>
    </row>
    <row r="85" spans="1:12" ht="15">
      <c r="A85" s="66">
        <v>709</v>
      </c>
      <c r="B85" s="68">
        <v>42509</v>
      </c>
      <c r="D85">
        <v>27.4</v>
      </c>
      <c r="E85">
        <f t="shared" si="0"/>
        <v>0.5</v>
      </c>
      <c r="F85">
        <f t="shared" si="1"/>
        <v>0.42000000000000026</v>
      </c>
      <c r="G85">
        <v>42.7</v>
      </c>
      <c r="H85">
        <v>1.7</v>
      </c>
      <c r="K85">
        <v>6.2</v>
      </c>
      <c r="L85">
        <v>55</v>
      </c>
    </row>
    <row r="86" spans="1:12" ht="15">
      <c r="A86" s="66">
        <v>709</v>
      </c>
      <c r="B86" s="68">
        <v>42510</v>
      </c>
      <c r="D86">
        <v>26.4</v>
      </c>
      <c r="E86">
        <f t="shared" si="0"/>
        <v>1</v>
      </c>
      <c r="F86">
        <f t="shared" si="1"/>
        <v>0.3400000000000006</v>
      </c>
      <c r="G86">
        <v>42.7</v>
      </c>
      <c r="H86">
        <v>5.3</v>
      </c>
      <c r="I86">
        <v>15</v>
      </c>
      <c r="K86">
        <v>9.7</v>
      </c>
      <c r="L86">
        <v>53</v>
      </c>
    </row>
    <row r="87" spans="1:12" ht="15">
      <c r="A87" s="66">
        <v>709</v>
      </c>
      <c r="B87" s="68">
        <v>42511</v>
      </c>
      <c r="D87">
        <v>25.2</v>
      </c>
      <c r="E87">
        <f t="shared" si="0"/>
        <v>1.1999999999999993</v>
      </c>
      <c r="F87">
        <f t="shared" si="1"/>
        <v>0.4</v>
      </c>
      <c r="G87">
        <v>42.7</v>
      </c>
      <c r="H87">
        <v>6.1</v>
      </c>
      <c r="J87">
        <v>-0.4</v>
      </c>
      <c r="K87">
        <v>11</v>
      </c>
      <c r="L87">
        <v>50</v>
      </c>
    </row>
    <row r="88" spans="1:12" ht="15">
      <c r="A88" s="66">
        <v>709</v>
      </c>
      <c r="B88" s="68">
        <v>42512</v>
      </c>
      <c r="D88">
        <v>23.8</v>
      </c>
      <c r="E88">
        <f t="shared" si="0"/>
        <v>1.3999999999999986</v>
      </c>
      <c r="F88">
        <f t="shared" si="1"/>
        <v>0.8199999999999996</v>
      </c>
      <c r="G88">
        <v>42.7</v>
      </c>
      <c r="H88">
        <v>2.3</v>
      </c>
      <c r="K88">
        <v>4.1</v>
      </c>
      <c r="L88">
        <v>49</v>
      </c>
    </row>
    <row r="89" spans="1:12" ht="15">
      <c r="A89" s="66">
        <v>709</v>
      </c>
      <c r="B89" s="68">
        <v>42513</v>
      </c>
      <c r="D89">
        <v>23.1</v>
      </c>
      <c r="E89">
        <f t="shared" si="0"/>
        <v>0.6999999999999993</v>
      </c>
      <c r="F89">
        <f t="shared" si="1"/>
        <v>0.9599999999999994</v>
      </c>
      <c r="G89">
        <v>42.7</v>
      </c>
      <c r="H89">
        <v>-0.7</v>
      </c>
      <c r="K89">
        <v>4.2</v>
      </c>
      <c r="L89">
        <v>47</v>
      </c>
    </row>
    <row r="90" spans="1:12" ht="15">
      <c r="A90" s="66">
        <v>709</v>
      </c>
      <c r="B90" s="68">
        <v>42514</v>
      </c>
      <c r="D90">
        <v>22.3</v>
      </c>
      <c r="E90">
        <f t="shared" si="0"/>
        <v>0.8000000000000007</v>
      </c>
      <c r="F90">
        <f t="shared" si="1"/>
        <v>1.0199999999999996</v>
      </c>
      <c r="G90">
        <v>42.7</v>
      </c>
      <c r="H90">
        <v>2.1</v>
      </c>
      <c r="J90">
        <v>0.4</v>
      </c>
      <c r="K90">
        <v>7.9</v>
      </c>
      <c r="L90">
        <v>45</v>
      </c>
    </row>
    <row r="91" spans="1:12" ht="15">
      <c r="A91" s="66">
        <v>709</v>
      </c>
      <c r="B91" s="68">
        <v>42515</v>
      </c>
      <c r="D91">
        <v>21.6</v>
      </c>
      <c r="E91">
        <f t="shared" si="0"/>
        <v>0.6999999999999993</v>
      </c>
      <c r="F91">
        <f t="shared" si="1"/>
        <v>0.9599999999999994</v>
      </c>
      <c r="G91">
        <v>42.7</v>
      </c>
      <c r="H91">
        <v>4.1</v>
      </c>
      <c r="J91">
        <v>0</v>
      </c>
      <c r="K91">
        <v>5.3</v>
      </c>
      <c r="L91">
        <v>44</v>
      </c>
    </row>
    <row r="92" spans="1:12" ht="15">
      <c r="A92" s="66">
        <v>709</v>
      </c>
      <c r="B92" s="68">
        <v>42516</v>
      </c>
      <c r="D92">
        <v>21.3</v>
      </c>
      <c r="E92">
        <f t="shared" si="0"/>
        <v>0.3000000000000007</v>
      </c>
      <c r="F92">
        <f t="shared" si="1"/>
        <v>0.7799999999999997</v>
      </c>
      <c r="G92">
        <v>42.7</v>
      </c>
      <c r="H92">
        <v>0.1</v>
      </c>
      <c r="K92">
        <v>4.4</v>
      </c>
      <c r="L92">
        <v>42</v>
      </c>
    </row>
    <row r="93" spans="1:12" ht="15">
      <c r="A93" s="66">
        <v>709</v>
      </c>
      <c r="B93" s="68">
        <v>42517</v>
      </c>
      <c r="D93">
        <v>20.6</v>
      </c>
      <c r="E93">
        <f t="shared" si="0"/>
        <v>0.6999999999999993</v>
      </c>
      <c r="F93">
        <f t="shared" si="1"/>
        <v>0.6399999999999999</v>
      </c>
      <c r="G93">
        <v>42.7</v>
      </c>
      <c r="H93">
        <v>1.1</v>
      </c>
      <c r="J93">
        <v>0.7</v>
      </c>
      <c r="K93">
        <v>3.1</v>
      </c>
      <c r="L93">
        <v>40</v>
      </c>
    </row>
    <row r="94" spans="1:12" ht="15">
      <c r="A94" s="66">
        <v>709</v>
      </c>
      <c r="B94" s="68">
        <v>42518</v>
      </c>
      <c r="D94">
        <v>20.1</v>
      </c>
      <c r="E94">
        <f t="shared" si="0"/>
        <v>0.5</v>
      </c>
      <c r="F94">
        <f t="shared" si="1"/>
        <v>0.6</v>
      </c>
      <c r="G94">
        <v>42.7</v>
      </c>
      <c r="H94">
        <v>0.7</v>
      </c>
      <c r="J94">
        <v>-0.2</v>
      </c>
      <c r="K94">
        <v>5.1</v>
      </c>
      <c r="L94">
        <v>39</v>
      </c>
    </row>
    <row r="95" spans="1:12" ht="15">
      <c r="A95" s="66">
        <v>709</v>
      </c>
      <c r="B95" s="68">
        <v>42519</v>
      </c>
      <c r="D95">
        <v>19.1</v>
      </c>
      <c r="E95">
        <f t="shared" si="0"/>
        <v>1</v>
      </c>
      <c r="F95">
        <f t="shared" si="1"/>
        <v>0.6399999999999999</v>
      </c>
      <c r="G95">
        <v>42.8</v>
      </c>
      <c r="H95">
        <v>1.5</v>
      </c>
      <c r="K95">
        <v>6.6</v>
      </c>
      <c r="L95">
        <v>37</v>
      </c>
    </row>
    <row r="96" spans="1:12" ht="15">
      <c r="A96" s="66">
        <v>709</v>
      </c>
      <c r="B96" s="68">
        <v>42520</v>
      </c>
      <c r="D96">
        <v>18.1</v>
      </c>
      <c r="E96">
        <f t="shared" si="0"/>
        <v>1</v>
      </c>
      <c r="F96">
        <f t="shared" si="1"/>
        <v>0.7</v>
      </c>
      <c r="G96">
        <v>42.8</v>
      </c>
      <c r="H96">
        <v>2.4</v>
      </c>
      <c r="K96">
        <v>7.2</v>
      </c>
      <c r="L96">
        <v>34</v>
      </c>
    </row>
    <row r="97" spans="1:12" ht="15">
      <c r="A97" s="66">
        <v>709</v>
      </c>
      <c r="B97" s="68">
        <v>42521</v>
      </c>
      <c r="D97">
        <v>16.7</v>
      </c>
      <c r="E97">
        <f t="shared" si="0"/>
        <v>1.4000000000000021</v>
      </c>
      <c r="F97">
        <f t="shared" si="1"/>
        <v>0.9200000000000003</v>
      </c>
      <c r="G97">
        <v>42.8</v>
      </c>
      <c r="H97">
        <v>3.9</v>
      </c>
      <c r="J97">
        <v>1.2</v>
      </c>
      <c r="K97">
        <v>7.3</v>
      </c>
      <c r="L97">
        <v>32</v>
      </c>
    </row>
    <row r="98" spans="1:12" ht="15">
      <c r="A98" s="66">
        <v>709</v>
      </c>
      <c r="B98" s="68">
        <v>42522</v>
      </c>
      <c r="D98">
        <v>15</v>
      </c>
      <c r="E98">
        <f t="shared" si="0"/>
        <v>1.6999999999999993</v>
      </c>
      <c r="F98">
        <f t="shared" si="1"/>
        <v>1.1200000000000003</v>
      </c>
      <c r="G98">
        <v>42.8</v>
      </c>
      <c r="H98">
        <v>2.4</v>
      </c>
      <c r="J98">
        <v>1.8</v>
      </c>
      <c r="K98">
        <v>8.9</v>
      </c>
      <c r="L98">
        <v>29</v>
      </c>
    </row>
    <row r="99" spans="1:12" ht="15">
      <c r="A99" s="66">
        <v>709</v>
      </c>
      <c r="B99" s="68">
        <v>42523</v>
      </c>
      <c r="D99">
        <v>13.3</v>
      </c>
      <c r="E99">
        <f t="shared" si="0"/>
        <v>1.6999999999999993</v>
      </c>
      <c r="F99">
        <f t="shared" si="1"/>
        <v>1.36</v>
      </c>
      <c r="G99">
        <v>42.8</v>
      </c>
      <c r="H99">
        <v>4.8</v>
      </c>
      <c r="K99">
        <v>10.7</v>
      </c>
      <c r="L99">
        <v>25</v>
      </c>
    </row>
    <row r="100" spans="1:12" ht="15">
      <c r="A100" s="66">
        <v>709</v>
      </c>
      <c r="B100" s="68">
        <v>42524</v>
      </c>
      <c r="D100">
        <v>11.6</v>
      </c>
      <c r="E100">
        <f t="shared" si="0"/>
        <v>1.700000000000001</v>
      </c>
      <c r="F100">
        <f t="shared" si="1"/>
        <v>1.5000000000000004</v>
      </c>
      <c r="G100">
        <v>42.8</v>
      </c>
      <c r="H100">
        <v>8.6</v>
      </c>
      <c r="J100">
        <v>5</v>
      </c>
      <c r="K100">
        <v>11.1</v>
      </c>
      <c r="L100">
        <v>23</v>
      </c>
    </row>
    <row r="101" spans="1:12" ht="15">
      <c r="A101" s="66">
        <v>709</v>
      </c>
      <c r="B101" s="68">
        <v>42525</v>
      </c>
      <c r="D101">
        <v>9.5</v>
      </c>
      <c r="E101">
        <f t="shared" si="0"/>
        <v>2.0999999999999996</v>
      </c>
      <c r="F101">
        <f t="shared" si="1"/>
        <v>1.7200000000000002</v>
      </c>
      <c r="G101">
        <v>42.8</v>
      </c>
      <c r="H101">
        <v>6.1</v>
      </c>
      <c r="K101">
        <v>11.5</v>
      </c>
      <c r="L101">
        <v>19</v>
      </c>
    </row>
    <row r="102" spans="1:12" ht="15">
      <c r="A102" s="66">
        <v>709</v>
      </c>
      <c r="B102" s="68">
        <v>42526</v>
      </c>
      <c r="D102">
        <v>7.1</v>
      </c>
      <c r="E102">
        <f t="shared" si="0"/>
        <v>2.4000000000000004</v>
      </c>
      <c r="F102">
        <f t="shared" si="1"/>
        <v>1.92</v>
      </c>
      <c r="G102">
        <v>42.8</v>
      </c>
      <c r="H102">
        <v>5.8</v>
      </c>
      <c r="J102">
        <v>3.3</v>
      </c>
      <c r="K102">
        <v>12.4</v>
      </c>
      <c r="L102">
        <v>15</v>
      </c>
    </row>
    <row r="103" spans="1:12" ht="15">
      <c r="A103" s="66">
        <v>709</v>
      </c>
      <c r="B103" s="68">
        <v>42527</v>
      </c>
      <c r="D103">
        <v>4.1</v>
      </c>
      <c r="E103">
        <f t="shared" si="0"/>
        <v>3</v>
      </c>
      <c r="F103">
        <f t="shared" si="1"/>
        <v>2.18</v>
      </c>
      <c r="G103">
        <v>42.8</v>
      </c>
      <c r="H103">
        <v>7.3</v>
      </c>
      <c r="J103">
        <v>6</v>
      </c>
      <c r="K103">
        <v>12.1</v>
      </c>
      <c r="L103">
        <v>11</v>
      </c>
    </row>
    <row r="104" spans="1:12" ht="15">
      <c r="A104" s="66">
        <v>709</v>
      </c>
      <c r="B104" s="68">
        <v>42528</v>
      </c>
      <c r="D104">
        <v>2.1</v>
      </c>
      <c r="E104">
        <f t="shared" si="0"/>
        <v>1.9999999999999996</v>
      </c>
      <c r="F104">
        <f t="shared" si="1"/>
        <v>2.24</v>
      </c>
      <c r="G104">
        <v>42.8</v>
      </c>
      <c r="H104">
        <v>7</v>
      </c>
      <c r="J104">
        <v>5.4</v>
      </c>
      <c r="K104">
        <v>11.5</v>
      </c>
      <c r="L104">
        <v>7</v>
      </c>
    </row>
    <row r="105" spans="1:12" ht="15">
      <c r="A105" s="66">
        <v>709</v>
      </c>
      <c r="B105" s="68">
        <v>42529</v>
      </c>
      <c r="D105">
        <v>1.2</v>
      </c>
      <c r="E105">
        <f t="shared" si="0"/>
        <v>0.9000000000000001</v>
      </c>
      <c r="F105">
        <f t="shared" si="1"/>
        <v>2.08</v>
      </c>
      <c r="G105">
        <v>42.8</v>
      </c>
      <c r="H105">
        <v>8</v>
      </c>
      <c r="K105">
        <v>11.2</v>
      </c>
      <c r="L105">
        <v>3</v>
      </c>
    </row>
    <row r="106" spans="1:12" ht="15">
      <c r="A106" s="66">
        <v>709</v>
      </c>
      <c r="B106" s="68">
        <v>42530</v>
      </c>
      <c r="D106">
        <v>0.4</v>
      </c>
      <c r="E106">
        <f t="shared" si="0"/>
        <v>0.7999999999999999</v>
      </c>
      <c r="F106">
        <f t="shared" si="1"/>
        <v>1.8200000000000003</v>
      </c>
      <c r="G106">
        <v>42.8</v>
      </c>
      <c r="H106">
        <v>5.8</v>
      </c>
      <c r="J106">
        <v>4.3</v>
      </c>
      <c r="K106">
        <v>13</v>
      </c>
      <c r="L106">
        <v>1</v>
      </c>
    </row>
    <row r="107" spans="1:12" ht="15">
      <c r="A107" s="66">
        <v>709</v>
      </c>
      <c r="B107" s="68">
        <v>42531</v>
      </c>
      <c r="D107">
        <v>0</v>
      </c>
      <c r="E107">
        <f t="shared" si="0"/>
        <v>0.4</v>
      </c>
      <c r="F107">
        <f t="shared" si="1"/>
        <v>1.4200000000000002</v>
      </c>
      <c r="G107">
        <v>42.8</v>
      </c>
      <c r="H107">
        <v>8.5</v>
      </c>
      <c r="J107">
        <v>6.7</v>
      </c>
      <c r="K107">
        <v>14.7</v>
      </c>
      <c r="L107">
        <v>0</v>
      </c>
    </row>
    <row r="108" spans="4:11" ht="12.75">
      <c r="D108" s="14" t="s">
        <v>48</v>
      </c>
      <c r="E108" s="33">
        <f>AVERAGE(E45:E107)</f>
        <v>0.5285714285714284</v>
      </c>
      <c r="F108" s="18">
        <f>AVERAGE(F49:F107)</f>
        <v>0.5274576271186441</v>
      </c>
      <c r="G108">
        <f>G107-G45</f>
        <v>9</v>
      </c>
      <c r="H108" t="s">
        <v>62</v>
      </c>
      <c r="J108" s="34" t="s">
        <v>63</v>
      </c>
      <c r="K108" s="17">
        <f>AVERAGE(K45:K107)</f>
        <v>4.855555555555554</v>
      </c>
    </row>
    <row r="109" spans="4:6" ht="12.75">
      <c r="D109" s="14" t="s">
        <v>49</v>
      </c>
      <c r="E109" s="22">
        <f>MAX(E45:E107)</f>
        <v>3</v>
      </c>
      <c r="F109" s="35">
        <f>MAX(F49:F107)</f>
        <v>2.24</v>
      </c>
    </row>
    <row r="110" spans="4:5" ht="12.75">
      <c r="D110" s="14" t="s">
        <v>35</v>
      </c>
      <c r="E110" s="14">
        <f>COUNT(E45:E107)</f>
        <v>63</v>
      </c>
    </row>
    <row r="111" spans="3:4" ht="12.75">
      <c r="C111" s="14" t="s">
        <v>8</v>
      </c>
      <c r="D111">
        <f>MAX(D6:D107)</f>
        <v>33.3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D6" sqref="D6:F100"/>
    </sheetView>
  </sheetViews>
  <sheetFormatPr defaultColWidth="9.140625" defaultRowHeight="12.75"/>
  <cols>
    <col min="2" max="2" width="10.28125" style="0" customWidth="1"/>
  </cols>
  <sheetData>
    <row r="1" spans="1:10" ht="1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6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6">
        <v>709</v>
      </c>
      <c r="B6" s="67">
        <v>42064</v>
      </c>
      <c r="C6" s="66"/>
      <c r="D6" s="66">
        <v>17.5</v>
      </c>
      <c r="G6" s="66">
        <v>19.8</v>
      </c>
      <c r="H6" s="66">
        <v>-5.1</v>
      </c>
      <c r="I6" s="66">
        <v>16.7</v>
      </c>
      <c r="J6" s="66">
        <v>-19.6</v>
      </c>
      <c r="K6" s="66">
        <v>-7.2</v>
      </c>
      <c r="L6" s="66">
        <v>55</v>
      </c>
    </row>
    <row r="7" spans="1:12" ht="15">
      <c r="A7" s="66">
        <v>709</v>
      </c>
      <c r="B7" s="67">
        <v>42065</v>
      </c>
      <c r="C7" s="66"/>
      <c r="D7" s="66">
        <v>17.8</v>
      </c>
      <c r="G7" s="66">
        <v>19.9</v>
      </c>
      <c r="H7" s="66">
        <v>-4</v>
      </c>
      <c r="I7" s="66">
        <v>-0.9</v>
      </c>
      <c r="J7" s="66">
        <v>-11.6</v>
      </c>
      <c r="K7" s="66">
        <v>-4.4</v>
      </c>
      <c r="L7" s="66">
        <v>58</v>
      </c>
    </row>
    <row r="8" spans="1:12" ht="15">
      <c r="A8" s="66">
        <v>709</v>
      </c>
      <c r="B8" s="67">
        <v>42066</v>
      </c>
      <c r="C8" s="66"/>
      <c r="D8" s="66">
        <v>18.1</v>
      </c>
      <c r="G8" s="66">
        <v>20.2</v>
      </c>
      <c r="H8" s="66">
        <v>-4.7</v>
      </c>
      <c r="I8" s="66">
        <v>24.1</v>
      </c>
      <c r="J8" s="66">
        <v>-10.4</v>
      </c>
      <c r="K8" s="66">
        <v>-0.5</v>
      </c>
      <c r="L8" s="66">
        <v>57</v>
      </c>
    </row>
    <row r="9" spans="1:12" ht="15">
      <c r="A9" s="66">
        <v>709</v>
      </c>
      <c r="B9" s="67">
        <v>42067</v>
      </c>
      <c r="C9" s="66"/>
      <c r="D9" s="66">
        <v>18.6</v>
      </c>
      <c r="G9" s="66">
        <v>20.8</v>
      </c>
      <c r="H9" s="66">
        <v>-11.6</v>
      </c>
      <c r="I9" s="66">
        <v>23.2</v>
      </c>
      <c r="J9" s="66">
        <v>-11.6</v>
      </c>
      <c r="K9" s="66">
        <v>-6.7</v>
      </c>
      <c r="L9" s="66">
        <v>63</v>
      </c>
    </row>
    <row r="10" spans="1:12" ht="15">
      <c r="A10" s="66">
        <v>709</v>
      </c>
      <c r="B10" s="67">
        <v>42068</v>
      </c>
      <c r="C10" s="66"/>
      <c r="D10" s="66">
        <v>18.6</v>
      </c>
      <c r="G10" s="66">
        <v>21</v>
      </c>
      <c r="H10" s="66">
        <v>-15.6</v>
      </c>
      <c r="I10" s="66">
        <v>10.2</v>
      </c>
      <c r="J10" s="66">
        <v>-17</v>
      </c>
      <c r="K10" s="66">
        <v>-13.6</v>
      </c>
      <c r="L10" s="66">
        <v>61</v>
      </c>
    </row>
    <row r="11" spans="1:12" ht="15">
      <c r="A11" s="66">
        <v>709</v>
      </c>
      <c r="B11" s="67">
        <v>42069</v>
      </c>
      <c r="C11" s="66"/>
      <c r="D11" s="66">
        <v>18.6</v>
      </c>
      <c r="G11" s="66">
        <v>21</v>
      </c>
      <c r="H11" s="66">
        <v>-9.2</v>
      </c>
      <c r="I11" s="66">
        <v>-0.3</v>
      </c>
      <c r="J11" s="66">
        <v>-15.6</v>
      </c>
      <c r="K11" s="66">
        <v>-8.8</v>
      </c>
      <c r="L11" s="66">
        <v>60</v>
      </c>
    </row>
    <row r="12" spans="1:12" ht="15">
      <c r="A12" s="66">
        <v>709</v>
      </c>
      <c r="B12" s="67">
        <v>42070</v>
      </c>
      <c r="C12" s="66"/>
      <c r="D12" s="66">
        <v>18.6</v>
      </c>
      <c r="G12" s="66">
        <v>21</v>
      </c>
      <c r="H12" s="66">
        <v>-6.3</v>
      </c>
      <c r="I12" s="66">
        <v>30.4</v>
      </c>
      <c r="J12" s="66">
        <v>-11.3</v>
      </c>
      <c r="K12" s="66">
        <v>-4.5</v>
      </c>
      <c r="L12" s="66">
        <v>58</v>
      </c>
    </row>
    <row r="13" spans="1:12" ht="15">
      <c r="A13" s="66">
        <v>709</v>
      </c>
      <c r="B13" s="67">
        <v>42071</v>
      </c>
      <c r="C13" s="66"/>
      <c r="D13" s="66">
        <v>-99.9</v>
      </c>
      <c r="G13" s="66">
        <v>-99.9</v>
      </c>
      <c r="H13" s="66">
        <v>-99.9</v>
      </c>
      <c r="I13" s="66">
        <v>-99.9</v>
      </c>
      <c r="J13" s="66">
        <v>-99.9</v>
      </c>
      <c r="K13" s="66">
        <v>-99.9</v>
      </c>
      <c r="L13" s="66">
        <v>-99.9</v>
      </c>
    </row>
    <row r="14" spans="1:12" ht="15">
      <c r="A14" s="66">
        <v>709</v>
      </c>
      <c r="B14" s="67">
        <v>42072</v>
      </c>
      <c r="C14" s="66"/>
      <c r="D14" s="66">
        <v>18.8</v>
      </c>
      <c r="G14" s="66">
        <v>21</v>
      </c>
      <c r="H14" s="66">
        <v>-4.9</v>
      </c>
      <c r="I14" s="66">
        <v>6.1</v>
      </c>
      <c r="J14" s="66">
        <v>-7.6</v>
      </c>
      <c r="K14" s="66">
        <v>-1.8</v>
      </c>
      <c r="L14" s="66">
        <v>56</v>
      </c>
    </row>
    <row r="15" spans="1:12" ht="15">
      <c r="A15" s="66">
        <v>709</v>
      </c>
      <c r="B15" s="67">
        <v>42073</v>
      </c>
      <c r="C15" s="66"/>
      <c r="D15" s="66">
        <v>18.8</v>
      </c>
      <c r="G15" s="66">
        <v>21</v>
      </c>
      <c r="H15" s="66">
        <v>-3.7</v>
      </c>
      <c r="I15" s="66">
        <v>5</v>
      </c>
      <c r="J15" s="66">
        <v>-7.3</v>
      </c>
      <c r="K15" s="66">
        <v>-1.6</v>
      </c>
      <c r="L15" s="66">
        <v>54</v>
      </c>
    </row>
    <row r="16" spans="1:12" ht="15">
      <c r="A16" s="66">
        <v>709</v>
      </c>
      <c r="B16" s="67">
        <v>42074</v>
      </c>
      <c r="C16" s="66"/>
      <c r="D16" s="66">
        <v>18.8</v>
      </c>
      <c r="G16" s="66">
        <v>21</v>
      </c>
      <c r="H16" s="66">
        <v>-3.1</v>
      </c>
      <c r="I16" s="66">
        <v>8.1</v>
      </c>
      <c r="J16" s="66">
        <v>-6.1</v>
      </c>
      <c r="K16" s="66">
        <v>-0.4</v>
      </c>
      <c r="L16" s="66">
        <v>54</v>
      </c>
    </row>
    <row r="17" spans="1:12" ht="15">
      <c r="A17" s="66">
        <v>709</v>
      </c>
      <c r="B17" s="67">
        <v>42075</v>
      </c>
      <c r="C17" s="66"/>
      <c r="D17" s="66">
        <v>18.8</v>
      </c>
      <c r="G17" s="66">
        <v>21</v>
      </c>
      <c r="H17" s="66">
        <v>-0.6</v>
      </c>
      <c r="I17" s="66">
        <v>8.4</v>
      </c>
      <c r="J17" s="66">
        <v>-6.4</v>
      </c>
      <c r="K17" s="66">
        <v>1.6</v>
      </c>
      <c r="L17" s="66">
        <v>54</v>
      </c>
    </row>
    <row r="18" spans="1:12" ht="15">
      <c r="A18" s="66">
        <v>709</v>
      </c>
      <c r="B18" s="67">
        <v>42076</v>
      </c>
      <c r="C18" s="66"/>
      <c r="D18" s="66">
        <v>18.8</v>
      </c>
      <c r="G18" s="66">
        <v>21</v>
      </c>
      <c r="H18" s="66">
        <v>-0.1</v>
      </c>
      <c r="I18" s="66">
        <v>5.1</v>
      </c>
      <c r="J18" s="66">
        <v>-1.3</v>
      </c>
      <c r="K18" s="66">
        <v>1.4</v>
      </c>
      <c r="L18" s="66">
        <v>53</v>
      </c>
    </row>
    <row r="19" spans="1:12" ht="15">
      <c r="A19" s="66">
        <v>709</v>
      </c>
      <c r="B19" s="67">
        <v>42077</v>
      </c>
      <c r="C19" s="66"/>
      <c r="D19" s="66">
        <v>18.8</v>
      </c>
      <c r="G19" s="66">
        <v>21</v>
      </c>
      <c r="H19" s="66">
        <v>0.5</v>
      </c>
      <c r="I19" s="66">
        <v>-99.9</v>
      </c>
      <c r="J19" s="66">
        <v>-7</v>
      </c>
      <c r="K19" s="66">
        <v>2.2</v>
      </c>
      <c r="L19" s="66">
        <v>53</v>
      </c>
    </row>
    <row r="20" spans="1:12" ht="15">
      <c r="A20" s="66">
        <v>709</v>
      </c>
      <c r="B20" s="67">
        <v>42078</v>
      </c>
      <c r="C20" s="66"/>
      <c r="D20" s="66">
        <v>18.8</v>
      </c>
      <c r="G20" s="66">
        <v>21</v>
      </c>
      <c r="H20" s="66">
        <v>1.5</v>
      </c>
      <c r="I20" s="66">
        <v>9.1</v>
      </c>
      <c r="J20" s="66">
        <v>-7.5</v>
      </c>
      <c r="K20" s="66">
        <v>2.6</v>
      </c>
      <c r="L20" s="66">
        <v>52</v>
      </c>
    </row>
    <row r="21" spans="1:12" ht="15">
      <c r="A21" s="66">
        <v>709</v>
      </c>
      <c r="B21" s="67">
        <v>42079</v>
      </c>
      <c r="C21" s="66"/>
      <c r="D21" s="66">
        <v>18.7</v>
      </c>
      <c r="G21" s="66">
        <v>21</v>
      </c>
      <c r="H21" s="66">
        <v>5.1</v>
      </c>
      <c r="I21" s="66">
        <v>-99.9</v>
      </c>
      <c r="J21" s="66">
        <v>-1.2</v>
      </c>
      <c r="K21" s="66">
        <v>6.2</v>
      </c>
      <c r="L21" s="66">
        <v>49</v>
      </c>
    </row>
    <row r="22" spans="1:12" ht="15">
      <c r="A22" s="66">
        <v>709</v>
      </c>
      <c r="B22" s="67">
        <v>42080</v>
      </c>
      <c r="C22" s="66"/>
      <c r="D22" s="66">
        <v>18.5</v>
      </c>
      <c r="G22" s="66">
        <v>21</v>
      </c>
      <c r="H22" s="66">
        <v>3.9</v>
      </c>
      <c r="I22" s="66">
        <v>14.2</v>
      </c>
      <c r="J22" s="66">
        <v>-2.2</v>
      </c>
      <c r="K22" s="66">
        <v>7.1</v>
      </c>
      <c r="L22" s="66">
        <v>47</v>
      </c>
    </row>
    <row r="23" spans="1:12" ht="15">
      <c r="A23" s="66">
        <v>709</v>
      </c>
      <c r="B23" s="67">
        <v>42081</v>
      </c>
      <c r="C23" s="66"/>
      <c r="D23" s="66">
        <v>18.2</v>
      </c>
      <c r="G23" s="66">
        <v>21</v>
      </c>
      <c r="H23" s="66">
        <v>4.6</v>
      </c>
      <c r="I23" s="66">
        <v>-99.9</v>
      </c>
      <c r="J23" s="66">
        <v>1.3</v>
      </c>
      <c r="K23" s="66">
        <v>7.2</v>
      </c>
      <c r="L23" s="66">
        <v>47</v>
      </c>
    </row>
    <row r="24" spans="1:12" ht="15">
      <c r="A24" s="66">
        <v>709</v>
      </c>
      <c r="B24" s="67">
        <v>42082</v>
      </c>
      <c r="C24" s="66"/>
      <c r="D24" s="66">
        <v>18.1</v>
      </c>
      <c r="G24" s="66">
        <v>21</v>
      </c>
      <c r="H24" s="66">
        <v>0.6</v>
      </c>
      <c r="I24" s="66">
        <v>-99.9</v>
      </c>
      <c r="J24" s="66">
        <v>-7.7</v>
      </c>
      <c r="K24" s="66">
        <v>4.7</v>
      </c>
      <c r="L24" s="66">
        <v>46</v>
      </c>
    </row>
    <row r="25" spans="1:12" ht="15">
      <c r="A25" s="66">
        <v>709</v>
      </c>
      <c r="B25" s="67">
        <v>42083</v>
      </c>
      <c r="C25" s="66"/>
      <c r="D25" s="66">
        <v>18.1</v>
      </c>
      <c r="G25" s="66">
        <v>21</v>
      </c>
      <c r="H25" s="66">
        <v>-5</v>
      </c>
      <c r="I25" s="66">
        <v>6.7</v>
      </c>
      <c r="J25" s="66">
        <v>-5</v>
      </c>
      <c r="K25" s="66">
        <v>-0.1</v>
      </c>
      <c r="L25" s="66">
        <v>46</v>
      </c>
    </row>
    <row r="26" spans="1:12" ht="15">
      <c r="A26" s="66">
        <v>709</v>
      </c>
      <c r="B26" s="67">
        <v>42084</v>
      </c>
      <c r="C26" s="66"/>
      <c r="D26" s="66">
        <v>18.1</v>
      </c>
      <c r="G26" s="66">
        <v>21</v>
      </c>
      <c r="H26" s="66">
        <v>-1.2</v>
      </c>
      <c r="I26" s="66">
        <v>10</v>
      </c>
      <c r="J26" s="66">
        <v>-13</v>
      </c>
      <c r="K26" s="66">
        <v>0.8</v>
      </c>
      <c r="L26" s="66">
        <v>45</v>
      </c>
    </row>
    <row r="27" spans="1:12" ht="15">
      <c r="A27" s="66">
        <v>709</v>
      </c>
      <c r="B27" s="67">
        <v>42085</v>
      </c>
      <c r="C27" s="66"/>
      <c r="D27" s="66">
        <v>17.9</v>
      </c>
      <c r="G27" s="66">
        <v>21</v>
      </c>
      <c r="H27" s="66">
        <v>1.3</v>
      </c>
      <c r="I27" s="66">
        <v>18.6</v>
      </c>
      <c r="J27" s="66">
        <v>-4.2</v>
      </c>
      <c r="K27" s="66">
        <v>4</v>
      </c>
      <c r="L27" s="66">
        <v>44</v>
      </c>
    </row>
    <row r="28" spans="1:12" ht="15">
      <c r="A28" s="66">
        <v>709</v>
      </c>
      <c r="B28" s="67">
        <v>42086</v>
      </c>
      <c r="C28" s="66"/>
      <c r="D28" s="66">
        <v>17.5</v>
      </c>
      <c r="G28" s="66">
        <v>21</v>
      </c>
      <c r="H28" s="66">
        <v>4.2</v>
      </c>
      <c r="I28" s="66">
        <v>27.3</v>
      </c>
      <c r="J28" s="66">
        <v>-7.2</v>
      </c>
      <c r="K28" s="66">
        <v>4.2</v>
      </c>
      <c r="L28" s="66">
        <v>44</v>
      </c>
    </row>
    <row r="29" spans="1:12" ht="15">
      <c r="A29" s="66">
        <v>709</v>
      </c>
      <c r="B29" s="67">
        <v>42087</v>
      </c>
      <c r="C29" s="66"/>
      <c r="D29" s="66">
        <v>17.8</v>
      </c>
      <c r="G29" s="66">
        <v>21.1</v>
      </c>
      <c r="H29" s="66">
        <v>-3.4</v>
      </c>
      <c r="I29" s="66">
        <v>-99.9</v>
      </c>
      <c r="J29" s="66">
        <v>-9.1</v>
      </c>
      <c r="K29" s="66">
        <v>2.7</v>
      </c>
      <c r="L29" s="66">
        <v>47</v>
      </c>
    </row>
    <row r="30" spans="1:12" ht="15">
      <c r="A30" s="66">
        <v>709</v>
      </c>
      <c r="B30" s="67">
        <v>42088</v>
      </c>
      <c r="C30" s="66"/>
      <c r="D30" s="66">
        <v>18.5</v>
      </c>
      <c r="G30" s="66">
        <v>21.6</v>
      </c>
      <c r="H30" s="66">
        <v>-2.1</v>
      </c>
      <c r="I30" s="66">
        <v>21.6</v>
      </c>
      <c r="J30" s="66">
        <v>-5.5</v>
      </c>
      <c r="K30" s="66">
        <v>-1.9</v>
      </c>
      <c r="L30" s="66">
        <v>50</v>
      </c>
    </row>
    <row r="31" spans="1:12" ht="15">
      <c r="A31" s="66">
        <v>709</v>
      </c>
      <c r="B31" s="67">
        <v>42089</v>
      </c>
      <c r="C31" s="66"/>
      <c r="D31" s="66">
        <v>19.3</v>
      </c>
      <c r="G31" s="66">
        <v>22.8</v>
      </c>
      <c r="H31" s="66">
        <v>-6.6</v>
      </c>
      <c r="I31" s="66">
        <v>11</v>
      </c>
      <c r="J31" s="66">
        <v>-14</v>
      </c>
      <c r="K31" s="66">
        <v>-4.7</v>
      </c>
      <c r="L31" s="66">
        <v>55</v>
      </c>
    </row>
    <row r="32" spans="1:12" ht="15">
      <c r="A32" s="66">
        <v>709</v>
      </c>
      <c r="B32" s="67">
        <v>42090</v>
      </c>
      <c r="C32" s="66"/>
      <c r="D32" s="66">
        <v>19.4</v>
      </c>
      <c r="G32" s="66">
        <v>22.8</v>
      </c>
      <c r="H32" s="66">
        <v>-0.4</v>
      </c>
      <c r="I32" s="66">
        <v>26.1</v>
      </c>
      <c r="J32" s="66">
        <v>-7.8</v>
      </c>
      <c r="K32" s="66">
        <v>-1.5</v>
      </c>
      <c r="L32" s="66">
        <v>53</v>
      </c>
    </row>
    <row r="33" spans="1:12" ht="15">
      <c r="A33" s="60">
        <v>709</v>
      </c>
      <c r="B33" s="64">
        <v>42091</v>
      </c>
      <c r="C33" s="60"/>
      <c r="D33" s="60">
        <v>19.4</v>
      </c>
      <c r="E33" s="41"/>
      <c r="F33" s="41"/>
      <c r="G33" s="60">
        <v>22.8</v>
      </c>
      <c r="H33" s="60">
        <v>1.7</v>
      </c>
      <c r="I33" s="60">
        <v>-99.9</v>
      </c>
      <c r="J33" s="60">
        <v>-6.6</v>
      </c>
      <c r="K33" s="60">
        <v>3.5</v>
      </c>
      <c r="L33" s="60">
        <v>50</v>
      </c>
    </row>
    <row r="34" spans="1:12" ht="15">
      <c r="A34" s="66">
        <v>709</v>
      </c>
      <c r="B34" s="67">
        <v>42092</v>
      </c>
      <c r="C34" s="66"/>
      <c r="D34" s="66">
        <v>19.2</v>
      </c>
      <c r="E34">
        <f>+D33-D34</f>
        <v>0.1999999999999993</v>
      </c>
      <c r="G34" s="66">
        <v>22.8</v>
      </c>
      <c r="H34" s="66">
        <v>2.4</v>
      </c>
      <c r="I34" s="66">
        <v>14.1</v>
      </c>
      <c r="J34" s="66">
        <v>-4.6</v>
      </c>
      <c r="K34" s="66">
        <v>6.6</v>
      </c>
      <c r="L34" s="66">
        <v>48</v>
      </c>
    </row>
    <row r="35" spans="1:12" ht="15">
      <c r="A35" s="66">
        <v>709</v>
      </c>
      <c r="B35" s="67">
        <v>42093</v>
      </c>
      <c r="C35" s="66"/>
      <c r="D35" s="66">
        <v>18.9</v>
      </c>
      <c r="E35">
        <f aca="true" t="shared" si="0" ref="E35:E98">+D34-D35</f>
        <v>0.3000000000000007</v>
      </c>
      <c r="G35" s="66">
        <v>22.8</v>
      </c>
      <c r="H35" s="66">
        <v>1.9</v>
      </c>
      <c r="I35" s="66">
        <v>-99.9</v>
      </c>
      <c r="J35" s="66">
        <v>-1.1</v>
      </c>
      <c r="K35" s="66">
        <v>4.4</v>
      </c>
      <c r="L35" s="66">
        <v>46</v>
      </c>
    </row>
    <row r="36" spans="1:12" ht="15">
      <c r="A36" s="66">
        <v>709</v>
      </c>
      <c r="B36" s="67">
        <v>42094</v>
      </c>
      <c r="C36" s="66"/>
      <c r="D36" s="66">
        <v>18.7</v>
      </c>
      <c r="E36">
        <f t="shared" si="0"/>
        <v>0.1999999999999993</v>
      </c>
      <c r="G36" s="66">
        <v>22.8</v>
      </c>
      <c r="H36" s="66">
        <v>0.2</v>
      </c>
      <c r="I36" s="66">
        <v>28.9</v>
      </c>
      <c r="J36" s="66">
        <v>-7.1</v>
      </c>
      <c r="K36" s="66">
        <v>5.2</v>
      </c>
      <c r="L36" s="66">
        <v>45</v>
      </c>
    </row>
    <row r="37" spans="1:12" ht="15">
      <c r="A37" s="66">
        <v>709</v>
      </c>
      <c r="B37" s="67">
        <v>42095</v>
      </c>
      <c r="C37" s="66"/>
      <c r="D37" s="66">
        <v>18.3</v>
      </c>
      <c r="E37">
        <f t="shared" si="0"/>
        <v>0.3999999999999986</v>
      </c>
      <c r="G37" s="66">
        <v>22.8</v>
      </c>
      <c r="H37" s="66">
        <v>7.6</v>
      </c>
      <c r="I37" s="66">
        <v>31.1</v>
      </c>
      <c r="J37" s="66">
        <v>-0.4</v>
      </c>
      <c r="K37" s="66">
        <v>7.8</v>
      </c>
      <c r="L37" s="66">
        <v>44</v>
      </c>
    </row>
    <row r="38" spans="1:12" ht="15">
      <c r="A38" s="66">
        <v>709</v>
      </c>
      <c r="B38" s="67">
        <v>42096</v>
      </c>
      <c r="C38" s="66"/>
      <c r="D38" s="66">
        <v>18.1</v>
      </c>
      <c r="E38">
        <f t="shared" si="0"/>
        <v>0.1999999999999993</v>
      </c>
      <c r="F38">
        <f>+AVERAGE(E34:E38)</f>
        <v>0.25999999999999945</v>
      </c>
      <c r="G38" s="66">
        <v>22.8</v>
      </c>
      <c r="H38" s="66">
        <v>-2.7</v>
      </c>
      <c r="I38" s="66">
        <v>29.8</v>
      </c>
      <c r="J38" s="66">
        <v>-8.4</v>
      </c>
      <c r="K38" s="66">
        <v>4</v>
      </c>
      <c r="L38" s="66">
        <v>44</v>
      </c>
    </row>
    <row r="39" spans="1:12" ht="15">
      <c r="A39" s="66">
        <v>709</v>
      </c>
      <c r="B39" s="67">
        <v>42097</v>
      </c>
      <c r="C39" s="66"/>
      <c r="D39" s="66">
        <v>18.1</v>
      </c>
      <c r="E39">
        <f t="shared" si="0"/>
        <v>0</v>
      </c>
      <c r="F39">
        <f aca="true" t="shared" si="1" ref="F39:F100">+AVERAGE(E35:E39)</f>
        <v>0.21999999999999958</v>
      </c>
      <c r="G39" s="66">
        <v>22.9</v>
      </c>
      <c r="H39" s="66">
        <v>-6.4</v>
      </c>
      <c r="I39" s="66">
        <v>-99.9</v>
      </c>
      <c r="J39" s="66">
        <v>-6.5</v>
      </c>
      <c r="K39" s="66">
        <v>-2</v>
      </c>
      <c r="L39" s="66">
        <v>45</v>
      </c>
    </row>
    <row r="40" spans="1:12" ht="15">
      <c r="A40" s="66">
        <v>709</v>
      </c>
      <c r="B40" s="67">
        <v>42098</v>
      </c>
      <c r="C40" s="66"/>
      <c r="D40" s="66">
        <v>18.7</v>
      </c>
      <c r="E40">
        <f t="shared" si="0"/>
        <v>-0.5999999999999979</v>
      </c>
      <c r="F40">
        <f t="shared" si="1"/>
        <v>0.039999999999999855</v>
      </c>
      <c r="G40" s="66">
        <v>23</v>
      </c>
      <c r="H40" s="66">
        <v>-6</v>
      </c>
      <c r="I40" s="66">
        <v>18.1</v>
      </c>
      <c r="J40" s="66">
        <v>-14.1</v>
      </c>
      <c r="K40" s="66">
        <v>-5</v>
      </c>
      <c r="L40" s="66">
        <v>45</v>
      </c>
    </row>
    <row r="41" spans="1:12" ht="15">
      <c r="A41" s="66">
        <v>709</v>
      </c>
      <c r="B41" s="67">
        <v>42099</v>
      </c>
      <c r="C41" s="66"/>
      <c r="D41" s="66">
        <v>18.6</v>
      </c>
      <c r="E41">
        <f t="shared" si="0"/>
        <v>0.09999999999999787</v>
      </c>
      <c r="F41">
        <f t="shared" si="1"/>
        <v>0.019999999999999574</v>
      </c>
      <c r="G41" s="66">
        <v>23</v>
      </c>
      <c r="H41" s="66">
        <v>-0.3</v>
      </c>
      <c r="I41" s="66">
        <v>17.5</v>
      </c>
      <c r="J41" s="66">
        <v>-7.4</v>
      </c>
      <c r="K41" s="66">
        <v>1.1</v>
      </c>
      <c r="L41" s="66">
        <v>43</v>
      </c>
    </row>
    <row r="42" spans="1:12" ht="15">
      <c r="A42" s="66">
        <v>709</v>
      </c>
      <c r="B42" s="67">
        <v>42100</v>
      </c>
      <c r="C42" s="66"/>
      <c r="D42" s="66">
        <v>18.1</v>
      </c>
      <c r="E42">
        <f t="shared" si="0"/>
        <v>0.5</v>
      </c>
      <c r="F42">
        <f t="shared" si="1"/>
        <v>0.039999999999999855</v>
      </c>
      <c r="G42" s="66">
        <v>23</v>
      </c>
      <c r="H42" s="66">
        <v>5.7</v>
      </c>
      <c r="I42" s="66">
        <v>21.8</v>
      </c>
      <c r="J42" s="66">
        <v>-1.4</v>
      </c>
      <c r="K42" s="66">
        <v>5.8</v>
      </c>
      <c r="L42" s="66">
        <v>42</v>
      </c>
    </row>
    <row r="43" spans="1:12" ht="15">
      <c r="A43" s="66">
        <v>709</v>
      </c>
      <c r="B43" s="67">
        <v>42101</v>
      </c>
      <c r="C43" s="66"/>
      <c r="D43" s="66">
        <v>17.9</v>
      </c>
      <c r="E43">
        <f t="shared" si="0"/>
        <v>0.20000000000000284</v>
      </c>
      <c r="F43">
        <f t="shared" si="1"/>
        <v>0.04000000000000057</v>
      </c>
      <c r="G43" s="66">
        <v>23</v>
      </c>
      <c r="H43" s="66">
        <v>0.9</v>
      </c>
      <c r="I43" s="66">
        <v>34.2</v>
      </c>
      <c r="J43" s="66">
        <v>-1.9</v>
      </c>
      <c r="K43" s="66">
        <v>7</v>
      </c>
      <c r="L43" s="66">
        <v>41</v>
      </c>
    </row>
    <row r="44" spans="1:12" ht="15">
      <c r="A44" s="66">
        <v>709</v>
      </c>
      <c r="B44" s="67">
        <v>42102</v>
      </c>
      <c r="C44" s="66"/>
      <c r="D44" s="66">
        <v>17.5</v>
      </c>
      <c r="E44">
        <f t="shared" si="0"/>
        <v>0.3999999999999986</v>
      </c>
      <c r="F44">
        <f t="shared" si="1"/>
        <v>0.12000000000000029</v>
      </c>
      <c r="G44" s="66">
        <v>23</v>
      </c>
      <c r="H44" s="66">
        <v>4.3</v>
      </c>
      <c r="I44" s="66">
        <v>19.6</v>
      </c>
      <c r="J44" s="66">
        <v>-3.2</v>
      </c>
      <c r="K44" s="66">
        <v>3.9</v>
      </c>
      <c r="L44" s="66">
        <v>40</v>
      </c>
    </row>
    <row r="45" spans="1:12" ht="15">
      <c r="A45" s="66">
        <v>709</v>
      </c>
      <c r="B45" s="67">
        <v>42103</v>
      </c>
      <c r="C45" s="66"/>
      <c r="D45" s="66">
        <v>17.1</v>
      </c>
      <c r="E45">
        <f t="shared" si="0"/>
        <v>0.3999999999999986</v>
      </c>
      <c r="F45">
        <f t="shared" si="1"/>
        <v>0.31999999999999956</v>
      </c>
      <c r="G45" s="66">
        <v>23.2</v>
      </c>
      <c r="H45" s="66">
        <v>-3.9</v>
      </c>
      <c r="I45" s="66">
        <v>8.6</v>
      </c>
      <c r="J45" s="66">
        <v>-4.4</v>
      </c>
      <c r="K45" s="66">
        <v>1.1</v>
      </c>
      <c r="L45" s="66">
        <v>42</v>
      </c>
    </row>
    <row r="46" spans="1:12" ht="15">
      <c r="A46" s="66">
        <v>709</v>
      </c>
      <c r="B46" s="67">
        <v>42104</v>
      </c>
      <c r="C46" s="66"/>
      <c r="D46" s="66">
        <v>17.9</v>
      </c>
      <c r="E46">
        <f t="shared" si="0"/>
        <v>-0.7999999999999972</v>
      </c>
      <c r="F46">
        <f t="shared" si="1"/>
        <v>0.14000000000000057</v>
      </c>
      <c r="G46" s="66">
        <v>23.7</v>
      </c>
      <c r="H46" s="66">
        <v>-5.3</v>
      </c>
      <c r="I46" s="66">
        <v>20.9</v>
      </c>
      <c r="J46" s="66">
        <v>-12.2</v>
      </c>
      <c r="K46" s="66">
        <v>-2.4</v>
      </c>
      <c r="L46" s="66">
        <v>44</v>
      </c>
    </row>
    <row r="47" spans="1:12" ht="15">
      <c r="A47" s="66">
        <v>709</v>
      </c>
      <c r="B47" s="67">
        <v>42105</v>
      </c>
      <c r="C47" s="66"/>
      <c r="D47" s="66">
        <v>18</v>
      </c>
      <c r="E47">
        <f t="shared" si="0"/>
        <v>-0.10000000000000142</v>
      </c>
      <c r="F47">
        <f t="shared" si="1"/>
        <v>0.020000000000000285</v>
      </c>
      <c r="G47" s="66">
        <v>23.7</v>
      </c>
      <c r="H47" s="66">
        <v>-0.1</v>
      </c>
      <c r="I47" s="66">
        <v>-99.9</v>
      </c>
      <c r="J47" s="66">
        <v>-6.8</v>
      </c>
      <c r="K47" s="66">
        <v>1.4</v>
      </c>
      <c r="L47" s="66">
        <v>42</v>
      </c>
    </row>
    <row r="48" spans="1:12" ht="15">
      <c r="A48" s="66">
        <v>709</v>
      </c>
      <c r="B48" s="67">
        <v>42106</v>
      </c>
      <c r="C48" s="66"/>
      <c r="D48" s="66">
        <v>18</v>
      </c>
      <c r="E48">
        <f t="shared" si="0"/>
        <v>0</v>
      </c>
      <c r="F48">
        <f t="shared" si="1"/>
        <v>-0.020000000000000285</v>
      </c>
      <c r="G48" s="66">
        <v>23.7</v>
      </c>
      <c r="H48" s="66">
        <v>3</v>
      </c>
      <c r="I48" s="66">
        <v>31.3</v>
      </c>
      <c r="J48" s="66">
        <v>-9.1</v>
      </c>
      <c r="K48" s="66">
        <v>4.9</v>
      </c>
      <c r="L48" s="66">
        <v>41</v>
      </c>
    </row>
    <row r="49" spans="1:12" ht="15">
      <c r="A49" s="66">
        <v>709</v>
      </c>
      <c r="B49" s="67">
        <v>42107</v>
      </c>
      <c r="C49" s="66"/>
      <c r="D49" s="66">
        <v>18</v>
      </c>
      <c r="E49">
        <f t="shared" si="0"/>
        <v>0</v>
      </c>
      <c r="F49">
        <f t="shared" si="1"/>
        <v>-0.1</v>
      </c>
      <c r="G49" s="66">
        <v>23.7</v>
      </c>
      <c r="H49" s="66">
        <v>-1.8</v>
      </c>
      <c r="I49" s="66">
        <v>25.7</v>
      </c>
      <c r="J49" s="66">
        <v>-1.9</v>
      </c>
      <c r="K49" s="66">
        <v>2.2</v>
      </c>
      <c r="L49" s="66">
        <v>41</v>
      </c>
    </row>
    <row r="50" spans="1:12" ht="15">
      <c r="A50" s="66">
        <v>709</v>
      </c>
      <c r="B50" s="67">
        <v>42108</v>
      </c>
      <c r="C50" s="66"/>
      <c r="D50" s="66">
        <v>17.6</v>
      </c>
      <c r="E50">
        <f t="shared" si="0"/>
        <v>0.3999999999999986</v>
      </c>
      <c r="F50">
        <f t="shared" si="1"/>
        <v>-0.1</v>
      </c>
      <c r="G50" s="66">
        <v>23.7</v>
      </c>
      <c r="H50" s="66">
        <v>1.9</v>
      </c>
      <c r="I50" s="66">
        <v>17.4</v>
      </c>
      <c r="J50" s="66">
        <v>-2.8</v>
      </c>
      <c r="K50" s="66">
        <v>4.2</v>
      </c>
      <c r="L50" s="66">
        <v>39</v>
      </c>
    </row>
    <row r="51" spans="1:12" ht="15">
      <c r="A51" s="66">
        <v>709</v>
      </c>
      <c r="B51" s="67">
        <v>42109</v>
      </c>
      <c r="C51" s="66"/>
      <c r="D51" s="66">
        <v>16.6</v>
      </c>
      <c r="E51">
        <f t="shared" si="0"/>
        <v>1</v>
      </c>
      <c r="F51">
        <f t="shared" si="1"/>
        <v>0.25999999999999945</v>
      </c>
      <c r="G51" s="66">
        <v>23.7</v>
      </c>
      <c r="H51" s="66">
        <v>-0.3</v>
      </c>
      <c r="I51" s="66">
        <v>-99.9</v>
      </c>
      <c r="J51" s="66">
        <v>-1.1</v>
      </c>
      <c r="K51" s="66">
        <v>7.8</v>
      </c>
      <c r="L51" s="66">
        <v>37</v>
      </c>
    </row>
    <row r="52" spans="1:12" ht="15">
      <c r="A52" s="66">
        <v>709</v>
      </c>
      <c r="B52" s="67">
        <v>42110</v>
      </c>
      <c r="C52" s="66"/>
      <c r="D52" s="66">
        <v>16.8</v>
      </c>
      <c r="E52">
        <f t="shared" si="0"/>
        <v>-0.1999999999999993</v>
      </c>
      <c r="F52">
        <f t="shared" si="1"/>
        <v>0.23999999999999985</v>
      </c>
      <c r="G52" s="66">
        <v>23.9</v>
      </c>
      <c r="H52" s="66">
        <v>-5.1</v>
      </c>
      <c r="I52" s="66">
        <v>0.3</v>
      </c>
      <c r="J52" s="66">
        <v>-5.9</v>
      </c>
      <c r="K52" s="66">
        <v>-3.5</v>
      </c>
      <c r="L52" s="66">
        <v>37</v>
      </c>
    </row>
    <row r="53" spans="1:12" ht="15">
      <c r="A53" s="66">
        <v>709</v>
      </c>
      <c r="B53" s="67">
        <v>42111</v>
      </c>
      <c r="C53" s="66"/>
      <c r="D53" s="66">
        <v>16.9</v>
      </c>
      <c r="E53">
        <f t="shared" si="0"/>
        <v>-0.09999999999999787</v>
      </c>
      <c r="F53">
        <f t="shared" si="1"/>
        <v>0.22000000000000028</v>
      </c>
      <c r="G53" s="66">
        <v>23.9</v>
      </c>
      <c r="H53" s="66">
        <v>-1.9</v>
      </c>
      <c r="I53" s="66">
        <v>4.6</v>
      </c>
      <c r="J53" s="66">
        <v>-5.1</v>
      </c>
      <c r="K53" s="66">
        <v>-1.3</v>
      </c>
      <c r="L53" s="66">
        <v>38</v>
      </c>
    </row>
    <row r="54" spans="1:12" ht="15">
      <c r="A54" s="66">
        <v>709</v>
      </c>
      <c r="B54" s="67">
        <v>42112</v>
      </c>
      <c r="C54" s="66"/>
      <c r="D54" s="66">
        <v>17.2</v>
      </c>
      <c r="E54">
        <f t="shared" si="0"/>
        <v>-0.3000000000000007</v>
      </c>
      <c r="F54">
        <f t="shared" si="1"/>
        <v>0.16000000000000014</v>
      </c>
      <c r="G54" s="66">
        <v>24.1</v>
      </c>
      <c r="H54" s="66">
        <v>-3</v>
      </c>
      <c r="I54" s="66">
        <v>2.6</v>
      </c>
      <c r="J54" s="66">
        <v>-4.3</v>
      </c>
      <c r="K54" s="66">
        <v>-1.3</v>
      </c>
      <c r="L54" s="66">
        <v>39</v>
      </c>
    </row>
    <row r="55" spans="1:12" ht="15">
      <c r="A55" s="66">
        <v>709</v>
      </c>
      <c r="B55" s="67">
        <v>42113</v>
      </c>
      <c r="C55" s="66"/>
      <c r="D55" s="66">
        <v>17.4</v>
      </c>
      <c r="E55">
        <f t="shared" si="0"/>
        <v>-0.1999999999999993</v>
      </c>
      <c r="F55">
        <f t="shared" si="1"/>
        <v>0.04000000000000057</v>
      </c>
      <c r="G55" s="66">
        <v>24.5</v>
      </c>
      <c r="H55" s="66">
        <v>-1.9</v>
      </c>
      <c r="I55" s="66">
        <v>33.9</v>
      </c>
      <c r="J55" s="66">
        <v>-10.3</v>
      </c>
      <c r="K55" s="66">
        <v>-1.8</v>
      </c>
      <c r="L55" s="66">
        <v>43</v>
      </c>
    </row>
    <row r="56" spans="1:12" ht="15">
      <c r="A56" s="66">
        <v>709</v>
      </c>
      <c r="B56" s="67">
        <v>42114</v>
      </c>
      <c r="C56" s="66"/>
      <c r="D56" s="66">
        <v>17.8</v>
      </c>
      <c r="E56">
        <f t="shared" si="0"/>
        <v>-0.40000000000000213</v>
      </c>
      <c r="F56">
        <f t="shared" si="1"/>
        <v>-0.23999999999999985</v>
      </c>
      <c r="G56" s="66">
        <v>24.8</v>
      </c>
      <c r="H56" s="66">
        <v>-3</v>
      </c>
      <c r="I56" s="66">
        <v>25.8</v>
      </c>
      <c r="J56" s="66">
        <v>-12</v>
      </c>
      <c r="K56" s="66">
        <v>-1.8</v>
      </c>
      <c r="L56" s="66">
        <v>44</v>
      </c>
    </row>
    <row r="57" spans="1:12" ht="15">
      <c r="A57" s="66">
        <v>709</v>
      </c>
      <c r="B57" s="67">
        <v>42115</v>
      </c>
      <c r="C57" s="66"/>
      <c r="D57" s="66">
        <v>17.9</v>
      </c>
      <c r="E57">
        <f t="shared" si="0"/>
        <v>-0.09999999999999787</v>
      </c>
      <c r="F57">
        <f t="shared" si="1"/>
        <v>-0.21999999999999958</v>
      </c>
      <c r="G57" s="66">
        <v>24.9</v>
      </c>
      <c r="H57" s="66">
        <v>-2.1</v>
      </c>
      <c r="I57" s="66">
        <v>22.3</v>
      </c>
      <c r="J57" s="66">
        <v>-8.9</v>
      </c>
      <c r="K57" s="66">
        <v>-0.3</v>
      </c>
      <c r="L57" s="66">
        <v>43</v>
      </c>
    </row>
    <row r="58" spans="1:12" ht="15">
      <c r="A58" s="66">
        <v>709</v>
      </c>
      <c r="B58" s="67">
        <v>42116</v>
      </c>
      <c r="C58" s="66"/>
      <c r="D58" s="66">
        <v>17.8</v>
      </c>
      <c r="E58">
        <f t="shared" si="0"/>
        <v>0.09999999999999787</v>
      </c>
      <c r="F58">
        <f t="shared" si="1"/>
        <v>-0.18000000000000044</v>
      </c>
      <c r="G58" s="66">
        <v>24.9</v>
      </c>
      <c r="H58" s="66">
        <v>0</v>
      </c>
      <c r="I58" s="66">
        <v>22.5</v>
      </c>
      <c r="J58" s="66">
        <v>-9.9</v>
      </c>
      <c r="K58" s="66">
        <v>2.9</v>
      </c>
      <c r="L58" s="66">
        <v>40</v>
      </c>
    </row>
    <row r="59" spans="1:12" ht="15">
      <c r="A59" s="66">
        <v>709</v>
      </c>
      <c r="B59" s="67">
        <v>42117</v>
      </c>
      <c r="C59" s="66"/>
      <c r="D59" s="66">
        <v>17.6</v>
      </c>
      <c r="E59">
        <f t="shared" si="0"/>
        <v>0.1999999999999993</v>
      </c>
      <c r="F59">
        <f t="shared" si="1"/>
        <v>-0.08000000000000043</v>
      </c>
      <c r="G59" s="66">
        <v>24.9</v>
      </c>
      <c r="H59" s="66">
        <v>2.5</v>
      </c>
      <c r="I59" s="66">
        <v>-99.9</v>
      </c>
      <c r="J59" s="66">
        <v>-8.1</v>
      </c>
      <c r="K59" s="66">
        <v>4.5</v>
      </c>
      <c r="L59" s="66">
        <v>39</v>
      </c>
    </row>
    <row r="60" spans="1:12" ht="15">
      <c r="A60" s="66">
        <v>709</v>
      </c>
      <c r="B60" s="67">
        <v>42118</v>
      </c>
      <c r="C60" s="66"/>
      <c r="D60" s="66">
        <v>17.3</v>
      </c>
      <c r="E60">
        <f t="shared" si="0"/>
        <v>0.3000000000000007</v>
      </c>
      <c r="F60">
        <f t="shared" si="1"/>
        <v>0.019999999999999574</v>
      </c>
      <c r="G60" s="66">
        <v>24.9</v>
      </c>
      <c r="H60" s="66">
        <v>-0.5</v>
      </c>
      <c r="I60" s="66">
        <v>21.9</v>
      </c>
      <c r="J60" s="66">
        <v>-8.7</v>
      </c>
      <c r="K60" s="66">
        <v>4.4</v>
      </c>
      <c r="L60" s="66">
        <v>38</v>
      </c>
    </row>
    <row r="61" spans="1:12" ht="15">
      <c r="A61" s="66">
        <v>709</v>
      </c>
      <c r="B61" s="67">
        <v>42119</v>
      </c>
      <c r="C61" s="66"/>
      <c r="D61" s="66">
        <v>16.8</v>
      </c>
      <c r="E61">
        <f t="shared" si="0"/>
        <v>0.5</v>
      </c>
      <c r="F61">
        <f t="shared" si="1"/>
        <v>0.2</v>
      </c>
      <c r="G61" s="66">
        <v>24.9</v>
      </c>
      <c r="H61" s="66">
        <v>2.4</v>
      </c>
      <c r="I61" s="66">
        <v>-99.9</v>
      </c>
      <c r="J61" s="66">
        <v>-4.8</v>
      </c>
      <c r="K61" s="66">
        <v>3.2</v>
      </c>
      <c r="L61" s="66">
        <v>37</v>
      </c>
    </row>
    <row r="62" spans="1:12" ht="15">
      <c r="A62" s="66">
        <v>709</v>
      </c>
      <c r="B62" s="67">
        <v>42120</v>
      </c>
      <c r="C62" s="66"/>
      <c r="D62" s="66">
        <v>17</v>
      </c>
      <c r="E62">
        <f t="shared" si="0"/>
        <v>-0.1999999999999993</v>
      </c>
      <c r="F62">
        <f t="shared" si="1"/>
        <v>0.17999999999999972</v>
      </c>
      <c r="G62" s="66">
        <v>25</v>
      </c>
      <c r="H62" s="66">
        <v>0.4</v>
      </c>
      <c r="I62" s="66">
        <v>26.4</v>
      </c>
      <c r="J62" s="66">
        <v>0</v>
      </c>
      <c r="K62" s="66">
        <v>2.8</v>
      </c>
      <c r="L62" s="66">
        <v>38</v>
      </c>
    </row>
    <row r="63" spans="1:12" ht="15">
      <c r="A63" s="66">
        <v>709</v>
      </c>
      <c r="B63" s="67">
        <v>42121</v>
      </c>
      <c r="C63" s="66"/>
      <c r="D63" s="66">
        <v>17</v>
      </c>
      <c r="E63">
        <f t="shared" si="0"/>
        <v>0</v>
      </c>
      <c r="F63">
        <f t="shared" si="1"/>
        <v>0.16000000000000014</v>
      </c>
      <c r="G63" s="66">
        <v>25.3</v>
      </c>
      <c r="H63" s="66">
        <v>-0.5</v>
      </c>
      <c r="I63" s="66">
        <v>6</v>
      </c>
      <c r="J63" s="66">
        <v>-0.6</v>
      </c>
      <c r="K63" s="66">
        <v>1.9</v>
      </c>
      <c r="L63" s="66">
        <v>38</v>
      </c>
    </row>
    <row r="64" spans="1:12" ht="15">
      <c r="A64" s="66">
        <v>709</v>
      </c>
      <c r="B64" s="67">
        <v>42122</v>
      </c>
      <c r="C64" s="66"/>
      <c r="D64" s="66">
        <v>16.8</v>
      </c>
      <c r="E64">
        <f t="shared" si="0"/>
        <v>0.1999999999999993</v>
      </c>
      <c r="F64">
        <f t="shared" si="1"/>
        <v>0.16000000000000014</v>
      </c>
      <c r="G64" s="66">
        <v>25.5</v>
      </c>
      <c r="H64" s="66">
        <v>0</v>
      </c>
      <c r="I64" s="66">
        <v>-99.9</v>
      </c>
      <c r="J64" s="66">
        <v>-9.6</v>
      </c>
      <c r="K64" s="66">
        <v>2.4</v>
      </c>
      <c r="L64" s="66">
        <v>38</v>
      </c>
    </row>
    <row r="65" spans="1:12" s="39" customFormat="1" ht="15">
      <c r="A65" s="63">
        <v>709</v>
      </c>
      <c r="B65" s="55">
        <v>42123</v>
      </c>
      <c r="C65" s="63"/>
      <c r="D65" s="63">
        <v>16.4</v>
      </c>
      <c r="E65">
        <f t="shared" si="0"/>
        <v>0.40000000000000213</v>
      </c>
      <c r="F65">
        <f t="shared" si="1"/>
        <v>0.18000000000000044</v>
      </c>
      <c r="G65" s="63">
        <v>25.5</v>
      </c>
      <c r="H65" s="63">
        <v>1.7</v>
      </c>
      <c r="I65" s="63">
        <v>10.8</v>
      </c>
      <c r="J65" s="63">
        <v>-9.8</v>
      </c>
      <c r="K65" s="63">
        <v>3.9</v>
      </c>
      <c r="L65" s="63">
        <v>36</v>
      </c>
    </row>
    <row r="66" spans="1:12" ht="15">
      <c r="A66" s="66">
        <v>709</v>
      </c>
      <c r="B66" s="67">
        <v>42124</v>
      </c>
      <c r="C66" s="66"/>
      <c r="D66" s="66">
        <v>15.1</v>
      </c>
      <c r="E66">
        <f t="shared" si="0"/>
        <v>1.299999999999999</v>
      </c>
      <c r="F66">
        <f t="shared" si="1"/>
        <v>0.3400000000000002</v>
      </c>
      <c r="G66" s="66">
        <v>25.5</v>
      </c>
      <c r="H66" s="66">
        <v>5.4</v>
      </c>
      <c r="I66" s="66">
        <v>25.7</v>
      </c>
      <c r="J66" s="66">
        <v>-5.6</v>
      </c>
      <c r="K66" s="66">
        <v>7.3</v>
      </c>
      <c r="L66" s="66">
        <v>34</v>
      </c>
    </row>
    <row r="67" spans="1:12" ht="15">
      <c r="A67" s="66">
        <v>709</v>
      </c>
      <c r="B67" s="67">
        <v>42125</v>
      </c>
      <c r="C67" s="66"/>
      <c r="D67" s="66">
        <v>14</v>
      </c>
      <c r="E67">
        <f t="shared" si="0"/>
        <v>1.0999999999999996</v>
      </c>
      <c r="F67">
        <f t="shared" si="1"/>
        <v>0.6</v>
      </c>
      <c r="G67" s="66">
        <v>25.5</v>
      </c>
      <c r="H67" s="66">
        <v>3.1</v>
      </c>
      <c r="I67" s="66">
        <v>29.7</v>
      </c>
      <c r="J67" s="66">
        <v>-1.3</v>
      </c>
      <c r="K67" s="66">
        <v>8.6</v>
      </c>
      <c r="L67" s="66">
        <v>31</v>
      </c>
    </row>
    <row r="68" spans="1:12" ht="15">
      <c r="A68" s="66">
        <v>709</v>
      </c>
      <c r="B68" s="67">
        <v>42126</v>
      </c>
      <c r="C68" s="66"/>
      <c r="D68" s="66">
        <v>13</v>
      </c>
      <c r="E68">
        <f t="shared" si="0"/>
        <v>1</v>
      </c>
      <c r="F68">
        <f t="shared" si="1"/>
        <v>0.8</v>
      </c>
      <c r="G68" s="66">
        <v>25.5</v>
      </c>
      <c r="H68" s="66">
        <v>0.9</v>
      </c>
      <c r="I68" s="66">
        <v>35.7</v>
      </c>
      <c r="J68" s="66">
        <v>-4.1</v>
      </c>
      <c r="K68" s="66">
        <v>6.5</v>
      </c>
      <c r="L68" s="66">
        <v>30</v>
      </c>
    </row>
    <row r="69" spans="1:12" ht="15">
      <c r="A69" s="66">
        <v>709</v>
      </c>
      <c r="B69" s="67">
        <v>42127</v>
      </c>
      <c r="C69" s="66"/>
      <c r="D69" s="66">
        <v>12.2</v>
      </c>
      <c r="E69">
        <f t="shared" si="0"/>
        <v>0.8000000000000007</v>
      </c>
      <c r="F69">
        <f t="shared" si="1"/>
        <v>0.9200000000000003</v>
      </c>
      <c r="G69" s="66">
        <v>25.5</v>
      </c>
      <c r="H69" s="66">
        <v>1.9</v>
      </c>
      <c r="I69" s="66">
        <v>16.2</v>
      </c>
      <c r="J69" s="66">
        <v>-2.6</v>
      </c>
      <c r="K69" s="66">
        <v>5.8</v>
      </c>
      <c r="L69" s="66">
        <v>28</v>
      </c>
    </row>
    <row r="70" spans="1:12" ht="15">
      <c r="A70" s="66">
        <v>709</v>
      </c>
      <c r="B70" s="67">
        <v>42128</v>
      </c>
      <c r="C70" s="66"/>
      <c r="D70" s="66">
        <v>11.6</v>
      </c>
      <c r="E70">
        <f t="shared" si="0"/>
        <v>0.5999999999999996</v>
      </c>
      <c r="F70">
        <f t="shared" si="1"/>
        <v>0.9599999999999997</v>
      </c>
      <c r="G70" s="66">
        <v>25.5</v>
      </c>
      <c r="H70" s="66">
        <v>2.8</v>
      </c>
      <c r="I70" s="66">
        <v>13.3</v>
      </c>
      <c r="J70" s="66">
        <v>0.1</v>
      </c>
      <c r="K70" s="66">
        <v>6.4</v>
      </c>
      <c r="L70" s="66">
        <v>26</v>
      </c>
    </row>
    <row r="71" spans="1:12" ht="15">
      <c r="A71" s="66">
        <v>709</v>
      </c>
      <c r="B71" s="67">
        <v>42129</v>
      </c>
      <c r="C71" s="66"/>
      <c r="D71" s="66">
        <v>11.1</v>
      </c>
      <c r="E71">
        <f t="shared" si="0"/>
        <v>0.5</v>
      </c>
      <c r="F71">
        <f t="shared" si="1"/>
        <v>0.8</v>
      </c>
      <c r="G71" s="66">
        <v>25.5</v>
      </c>
      <c r="H71" s="66">
        <v>4</v>
      </c>
      <c r="I71" s="66">
        <v>20.1</v>
      </c>
      <c r="J71" s="66">
        <v>1.6</v>
      </c>
      <c r="K71" s="66">
        <v>5.7</v>
      </c>
      <c r="L71" s="66">
        <v>25</v>
      </c>
    </row>
    <row r="72" spans="1:12" ht="15">
      <c r="A72" s="66">
        <v>709</v>
      </c>
      <c r="B72" s="67">
        <v>42130</v>
      </c>
      <c r="C72" s="66"/>
      <c r="D72" s="66">
        <v>10.5</v>
      </c>
      <c r="E72">
        <f t="shared" si="0"/>
        <v>0.5999999999999996</v>
      </c>
      <c r="F72">
        <f t="shared" si="1"/>
        <v>0.7</v>
      </c>
      <c r="G72" s="66">
        <v>25.9</v>
      </c>
      <c r="H72" s="66">
        <v>3.5</v>
      </c>
      <c r="I72" s="66">
        <v>29.2</v>
      </c>
      <c r="J72" s="66">
        <v>-1.3</v>
      </c>
      <c r="K72" s="66">
        <v>5.7</v>
      </c>
      <c r="L72" s="66">
        <v>24</v>
      </c>
    </row>
    <row r="73" spans="1:12" ht="15">
      <c r="A73" s="66">
        <v>709</v>
      </c>
      <c r="B73" s="67">
        <v>42131</v>
      </c>
      <c r="C73" s="66"/>
      <c r="D73" s="66">
        <v>10.1</v>
      </c>
      <c r="E73">
        <f t="shared" si="0"/>
        <v>0.40000000000000036</v>
      </c>
      <c r="F73">
        <f t="shared" si="1"/>
        <v>0.5800000000000001</v>
      </c>
      <c r="G73" s="66">
        <v>27.9</v>
      </c>
      <c r="H73" s="66">
        <v>1.3</v>
      </c>
      <c r="I73" s="66">
        <v>-99.9</v>
      </c>
      <c r="J73" s="66">
        <v>-6.2</v>
      </c>
      <c r="K73" s="66">
        <v>3.4</v>
      </c>
      <c r="L73" s="66">
        <v>23</v>
      </c>
    </row>
    <row r="74" spans="1:12" ht="15">
      <c r="A74" s="66">
        <v>709</v>
      </c>
      <c r="B74" s="67">
        <v>42132</v>
      </c>
      <c r="C74" s="66"/>
      <c r="D74" s="66">
        <v>9.7</v>
      </c>
      <c r="E74">
        <f t="shared" si="0"/>
        <v>0.40000000000000036</v>
      </c>
      <c r="F74">
        <f t="shared" si="1"/>
        <v>0.5</v>
      </c>
      <c r="G74" s="66">
        <v>28</v>
      </c>
      <c r="H74" s="66">
        <v>0.6</v>
      </c>
      <c r="I74" s="66">
        <v>-99.9</v>
      </c>
      <c r="J74" s="66">
        <v>-9.1</v>
      </c>
      <c r="K74" s="66">
        <v>3.1</v>
      </c>
      <c r="L74" s="66">
        <v>22</v>
      </c>
    </row>
    <row r="75" spans="1:12" ht="15">
      <c r="A75" s="66">
        <v>709</v>
      </c>
      <c r="B75" s="67">
        <v>42133</v>
      </c>
      <c r="C75" s="66"/>
      <c r="D75" s="66">
        <v>9.3</v>
      </c>
      <c r="E75">
        <f t="shared" si="0"/>
        <v>0.3999999999999986</v>
      </c>
      <c r="F75">
        <f t="shared" si="1"/>
        <v>0.4599999999999998</v>
      </c>
      <c r="G75" s="66">
        <v>28</v>
      </c>
      <c r="H75" s="66">
        <v>1.5</v>
      </c>
      <c r="I75" s="66">
        <v>30</v>
      </c>
      <c r="J75" s="66">
        <v>-6.7</v>
      </c>
      <c r="K75" s="66">
        <v>3.7</v>
      </c>
      <c r="L75" s="66">
        <v>24</v>
      </c>
    </row>
    <row r="76" spans="1:12" ht="15">
      <c r="A76" s="66">
        <v>709</v>
      </c>
      <c r="B76" s="67">
        <v>42134</v>
      </c>
      <c r="C76" s="66"/>
      <c r="D76" s="66">
        <v>9.6</v>
      </c>
      <c r="E76">
        <f t="shared" si="0"/>
        <v>-0.29999999999999893</v>
      </c>
      <c r="F76">
        <f t="shared" si="1"/>
        <v>0.3</v>
      </c>
      <c r="G76" s="66">
        <v>28.8</v>
      </c>
      <c r="H76" s="66">
        <v>-4.3</v>
      </c>
      <c r="I76" s="66">
        <v>20.2</v>
      </c>
      <c r="J76" s="66">
        <v>-6.4</v>
      </c>
      <c r="K76" s="66">
        <v>0.4</v>
      </c>
      <c r="L76" s="66">
        <v>24</v>
      </c>
    </row>
    <row r="77" spans="1:12" ht="15">
      <c r="A77" s="66">
        <v>709</v>
      </c>
      <c r="B77" s="67">
        <v>42135</v>
      </c>
      <c r="C77" s="66"/>
      <c r="D77" s="66">
        <v>10.1</v>
      </c>
      <c r="E77">
        <f t="shared" si="0"/>
        <v>-0.5</v>
      </c>
      <c r="F77">
        <f t="shared" si="1"/>
        <v>0.08000000000000007</v>
      </c>
      <c r="G77" s="66">
        <v>29.4</v>
      </c>
      <c r="H77" s="66">
        <v>-2.4</v>
      </c>
      <c r="I77" s="66">
        <v>29.8</v>
      </c>
      <c r="J77" s="66">
        <v>-13.3</v>
      </c>
      <c r="K77" s="66">
        <v>-2.4</v>
      </c>
      <c r="L77" s="66">
        <v>28</v>
      </c>
    </row>
    <row r="78" spans="1:12" ht="15">
      <c r="A78" s="66">
        <v>709</v>
      </c>
      <c r="B78" s="67">
        <v>42136</v>
      </c>
      <c r="C78" s="66"/>
      <c r="D78" s="66">
        <v>10</v>
      </c>
      <c r="E78">
        <f t="shared" si="0"/>
        <v>0.09999999999999964</v>
      </c>
      <c r="F78">
        <f t="shared" si="1"/>
        <v>0.019999999999999928</v>
      </c>
      <c r="G78" s="66">
        <v>29.4</v>
      </c>
      <c r="H78" s="66">
        <v>1.3</v>
      </c>
      <c r="I78" s="66">
        <v>36.7</v>
      </c>
      <c r="J78" s="66">
        <v>-12.2</v>
      </c>
      <c r="K78" s="66">
        <v>1.1</v>
      </c>
      <c r="L78" s="66">
        <v>24</v>
      </c>
    </row>
    <row r="79" spans="1:12" ht="15">
      <c r="A79" s="66">
        <v>709</v>
      </c>
      <c r="B79" s="67">
        <v>42137</v>
      </c>
      <c r="C79" s="66"/>
      <c r="D79" s="66">
        <v>9.6</v>
      </c>
      <c r="E79">
        <f t="shared" si="0"/>
        <v>0.40000000000000036</v>
      </c>
      <c r="F79">
        <f t="shared" si="1"/>
        <v>0.019999999999999928</v>
      </c>
      <c r="G79" s="66">
        <v>29.4</v>
      </c>
      <c r="H79" s="66">
        <v>6.3</v>
      </c>
      <c r="I79" s="66">
        <v>-99.9</v>
      </c>
      <c r="J79" s="66">
        <v>-4.4</v>
      </c>
      <c r="K79" s="66">
        <v>8</v>
      </c>
      <c r="L79" s="66">
        <v>23</v>
      </c>
    </row>
    <row r="80" spans="1:12" ht="15">
      <c r="A80" s="66">
        <v>709</v>
      </c>
      <c r="B80" s="67">
        <v>42138</v>
      </c>
      <c r="C80" s="66"/>
      <c r="D80" s="66">
        <v>9</v>
      </c>
      <c r="E80">
        <f t="shared" si="0"/>
        <v>0.5999999999999996</v>
      </c>
      <c r="F80">
        <f t="shared" si="1"/>
        <v>0.060000000000000143</v>
      </c>
      <c r="G80" s="66">
        <v>29.5</v>
      </c>
      <c r="H80" s="66">
        <v>1.1</v>
      </c>
      <c r="I80" s="66">
        <v>33</v>
      </c>
      <c r="J80" s="66">
        <v>-9.2</v>
      </c>
      <c r="K80" s="66">
        <v>4.5</v>
      </c>
      <c r="L80" s="66">
        <v>22</v>
      </c>
    </row>
    <row r="81" spans="1:12" ht="15">
      <c r="A81" s="66">
        <v>709</v>
      </c>
      <c r="B81" s="67">
        <v>42139</v>
      </c>
      <c r="C81" s="66"/>
      <c r="D81" s="66">
        <v>8.5</v>
      </c>
      <c r="E81">
        <f t="shared" si="0"/>
        <v>0.5</v>
      </c>
      <c r="F81">
        <f t="shared" si="1"/>
        <v>0.21999999999999992</v>
      </c>
      <c r="G81" s="66">
        <v>29.5</v>
      </c>
      <c r="H81" s="66">
        <v>2.7</v>
      </c>
      <c r="I81" s="66">
        <v>31.9</v>
      </c>
      <c r="J81" s="66">
        <v>-8.3</v>
      </c>
      <c r="K81" s="66">
        <v>5</v>
      </c>
      <c r="L81" s="66">
        <v>20</v>
      </c>
    </row>
    <row r="82" spans="1:12" ht="15">
      <c r="A82" s="66">
        <v>709</v>
      </c>
      <c r="B82" s="67">
        <v>42140</v>
      </c>
      <c r="C82" s="66"/>
      <c r="D82" s="66">
        <v>8.6</v>
      </c>
      <c r="E82">
        <f t="shared" si="0"/>
        <v>-0.09999999999999964</v>
      </c>
      <c r="F82">
        <f t="shared" si="1"/>
        <v>0.3</v>
      </c>
      <c r="G82" s="66">
        <v>29.7</v>
      </c>
      <c r="H82" s="66">
        <v>-3.2</v>
      </c>
      <c r="I82" s="66">
        <v>-99.9</v>
      </c>
      <c r="J82" s="66">
        <v>-5.4</v>
      </c>
      <c r="K82" s="66">
        <v>2.1</v>
      </c>
      <c r="L82" s="66">
        <v>21</v>
      </c>
    </row>
    <row r="83" spans="1:12" ht="15">
      <c r="A83" s="66">
        <v>709</v>
      </c>
      <c r="B83" s="67">
        <v>42141</v>
      </c>
      <c r="C83" s="66"/>
      <c r="D83" s="66">
        <v>8.6</v>
      </c>
      <c r="E83">
        <f t="shared" si="0"/>
        <v>0</v>
      </c>
      <c r="F83">
        <f t="shared" si="1"/>
        <v>0.2800000000000001</v>
      </c>
      <c r="G83" s="66">
        <v>29.7</v>
      </c>
      <c r="H83" s="66">
        <v>0.5</v>
      </c>
      <c r="I83" s="66">
        <v>25</v>
      </c>
      <c r="J83" s="66">
        <v>-11.8</v>
      </c>
      <c r="K83" s="66">
        <v>1.3</v>
      </c>
      <c r="L83" s="66">
        <v>19</v>
      </c>
    </row>
    <row r="84" spans="1:12" ht="15">
      <c r="A84" s="66">
        <v>709</v>
      </c>
      <c r="B84" s="67">
        <v>42142</v>
      </c>
      <c r="C84" s="66"/>
      <c r="D84" s="66">
        <v>9</v>
      </c>
      <c r="E84">
        <f t="shared" si="0"/>
        <v>-0.40000000000000036</v>
      </c>
      <c r="F84">
        <f t="shared" si="1"/>
        <v>0.11999999999999993</v>
      </c>
      <c r="G84" s="66">
        <v>30.4</v>
      </c>
      <c r="H84" s="66">
        <v>0.6</v>
      </c>
      <c r="I84" s="66">
        <v>7.1</v>
      </c>
      <c r="J84" s="66">
        <v>-0.4</v>
      </c>
      <c r="K84" s="66">
        <v>2.1</v>
      </c>
      <c r="L84" s="66">
        <v>22</v>
      </c>
    </row>
    <row r="85" spans="1:12" ht="15">
      <c r="A85" s="66">
        <v>709</v>
      </c>
      <c r="B85" s="67">
        <v>42143</v>
      </c>
      <c r="C85" s="66"/>
      <c r="D85" s="66">
        <v>8.7</v>
      </c>
      <c r="E85">
        <f t="shared" si="0"/>
        <v>0.3000000000000007</v>
      </c>
      <c r="F85">
        <f t="shared" si="1"/>
        <v>0.060000000000000143</v>
      </c>
      <c r="G85" s="66">
        <v>30.4</v>
      </c>
      <c r="H85" s="66">
        <v>3.4</v>
      </c>
      <c r="I85" s="66">
        <v>-99.9</v>
      </c>
      <c r="J85" s="66">
        <v>-7.7</v>
      </c>
      <c r="K85" s="66">
        <v>5.4</v>
      </c>
      <c r="L85" s="66">
        <v>21</v>
      </c>
    </row>
    <row r="86" spans="1:12" ht="15">
      <c r="A86" s="66">
        <v>709</v>
      </c>
      <c r="B86" s="67">
        <v>42144</v>
      </c>
      <c r="C86" s="66"/>
      <c r="D86" s="66">
        <v>9.2</v>
      </c>
      <c r="E86">
        <f t="shared" si="0"/>
        <v>-0.5</v>
      </c>
      <c r="F86">
        <f t="shared" si="1"/>
        <v>-0.13999999999999985</v>
      </c>
      <c r="G86" s="66">
        <v>31.1</v>
      </c>
      <c r="H86" s="66">
        <v>1</v>
      </c>
      <c r="I86" s="66">
        <v>30</v>
      </c>
      <c r="J86" s="66">
        <v>-8.9</v>
      </c>
      <c r="K86" s="66">
        <v>2.1</v>
      </c>
      <c r="L86" s="66">
        <v>22</v>
      </c>
    </row>
    <row r="87" spans="1:12" ht="15">
      <c r="A87" s="66">
        <v>709</v>
      </c>
      <c r="B87" s="67">
        <v>42145</v>
      </c>
      <c r="C87" s="66"/>
      <c r="D87" s="66">
        <v>8.9</v>
      </c>
      <c r="E87">
        <f t="shared" si="0"/>
        <v>0.29999999999999893</v>
      </c>
      <c r="F87">
        <f t="shared" si="1"/>
        <v>-0.060000000000000143</v>
      </c>
      <c r="G87" s="66">
        <v>31.1</v>
      </c>
      <c r="H87" s="66">
        <v>0.8</v>
      </c>
      <c r="I87" s="66">
        <v>-99.9</v>
      </c>
      <c r="J87" s="66">
        <v>-8.6</v>
      </c>
      <c r="K87" s="66">
        <v>2.9</v>
      </c>
      <c r="L87" s="66">
        <v>22</v>
      </c>
    </row>
    <row r="88" spans="1:12" ht="15">
      <c r="A88" s="66">
        <v>709</v>
      </c>
      <c r="B88" s="67">
        <v>42146</v>
      </c>
      <c r="C88" s="66"/>
      <c r="D88" s="66">
        <v>8.4</v>
      </c>
      <c r="E88">
        <f t="shared" si="0"/>
        <v>0.5</v>
      </c>
      <c r="F88">
        <f t="shared" si="1"/>
        <v>0.039999999999999855</v>
      </c>
      <c r="G88" s="66">
        <v>31.2</v>
      </c>
      <c r="H88" s="66">
        <v>1.7</v>
      </c>
      <c r="I88" s="66">
        <v>26.5</v>
      </c>
      <c r="J88" s="66">
        <v>-6.7</v>
      </c>
      <c r="K88" s="66">
        <v>5</v>
      </c>
      <c r="L88" s="66">
        <v>20</v>
      </c>
    </row>
    <row r="89" spans="1:12" ht="15">
      <c r="A89" s="66">
        <v>709</v>
      </c>
      <c r="B89" s="67">
        <v>42147</v>
      </c>
      <c r="C89" s="66"/>
      <c r="D89" s="66">
        <v>8.4</v>
      </c>
      <c r="E89">
        <f t="shared" si="0"/>
        <v>0</v>
      </c>
      <c r="F89">
        <f t="shared" si="1"/>
        <v>0.11999999999999993</v>
      </c>
      <c r="G89" s="66">
        <v>31.7</v>
      </c>
      <c r="H89" s="66">
        <v>1.1</v>
      </c>
      <c r="I89" s="66">
        <v>33.6</v>
      </c>
      <c r="J89" s="66">
        <v>-6.7</v>
      </c>
      <c r="K89" s="66">
        <v>3</v>
      </c>
      <c r="L89" s="66">
        <v>19</v>
      </c>
    </row>
    <row r="90" spans="1:12" ht="15">
      <c r="A90" s="66">
        <v>709</v>
      </c>
      <c r="B90" s="67">
        <v>42148</v>
      </c>
      <c r="C90" s="66"/>
      <c r="D90" s="66">
        <v>8.4</v>
      </c>
      <c r="E90">
        <f t="shared" si="0"/>
        <v>0</v>
      </c>
      <c r="F90">
        <f t="shared" si="1"/>
        <v>0.05999999999999979</v>
      </c>
      <c r="G90" s="66">
        <v>32.2</v>
      </c>
      <c r="H90" s="66">
        <v>-0.8</v>
      </c>
      <c r="I90" s="66">
        <v>34.2</v>
      </c>
      <c r="J90" s="66">
        <v>-7.9</v>
      </c>
      <c r="K90" s="66">
        <v>2.4</v>
      </c>
      <c r="L90" s="66">
        <v>20</v>
      </c>
    </row>
    <row r="91" spans="1:12" ht="15">
      <c r="A91" s="66">
        <v>709</v>
      </c>
      <c r="B91" s="67">
        <v>42149</v>
      </c>
      <c r="C91" s="66"/>
      <c r="D91" s="66">
        <v>8.9</v>
      </c>
      <c r="E91">
        <f t="shared" si="0"/>
        <v>-0.5</v>
      </c>
      <c r="F91">
        <f t="shared" si="1"/>
        <v>0.05999999999999979</v>
      </c>
      <c r="G91" s="66">
        <v>32.7</v>
      </c>
      <c r="H91" s="66">
        <v>1</v>
      </c>
      <c r="I91" s="66">
        <v>37.4</v>
      </c>
      <c r="J91" s="66">
        <v>-9.5</v>
      </c>
      <c r="K91" s="66">
        <v>1.3</v>
      </c>
      <c r="L91" s="66">
        <v>23</v>
      </c>
    </row>
    <row r="92" spans="1:12" ht="15">
      <c r="A92" s="66">
        <v>709</v>
      </c>
      <c r="B92" s="67">
        <v>42150</v>
      </c>
      <c r="C92" s="66"/>
      <c r="D92" s="66">
        <v>8.7</v>
      </c>
      <c r="E92">
        <f t="shared" si="0"/>
        <v>0.20000000000000107</v>
      </c>
      <c r="F92">
        <f t="shared" si="1"/>
        <v>0.040000000000000216</v>
      </c>
      <c r="G92" s="66">
        <v>32.9</v>
      </c>
      <c r="H92" s="66">
        <v>1.8</v>
      </c>
      <c r="I92" s="66">
        <v>41.5</v>
      </c>
      <c r="J92" s="66">
        <v>-5.7</v>
      </c>
      <c r="K92" s="66">
        <v>3</v>
      </c>
      <c r="L92" s="66">
        <v>21</v>
      </c>
    </row>
    <row r="93" spans="1:12" ht="15">
      <c r="A93" s="66">
        <v>709</v>
      </c>
      <c r="B93" s="67">
        <v>42151</v>
      </c>
      <c r="C93" s="66"/>
      <c r="D93" s="66">
        <v>8</v>
      </c>
      <c r="E93">
        <f t="shared" si="0"/>
        <v>0.6999999999999993</v>
      </c>
      <c r="F93">
        <f t="shared" si="1"/>
        <v>0.08000000000000007</v>
      </c>
      <c r="G93" s="66">
        <v>33</v>
      </c>
      <c r="H93" s="66">
        <v>3.7</v>
      </c>
      <c r="I93" s="66">
        <v>-99.9</v>
      </c>
      <c r="J93" s="66">
        <v>1.6</v>
      </c>
      <c r="K93" s="66">
        <v>4.6</v>
      </c>
      <c r="L93" s="66">
        <v>20</v>
      </c>
    </row>
    <row r="94" spans="1:12" ht="15">
      <c r="A94" s="66">
        <v>709</v>
      </c>
      <c r="B94" s="67">
        <v>42152</v>
      </c>
      <c r="C94" s="66"/>
      <c r="D94" s="66">
        <v>6.8</v>
      </c>
      <c r="E94">
        <f t="shared" si="0"/>
        <v>1.2000000000000002</v>
      </c>
      <c r="F94">
        <f t="shared" si="1"/>
        <v>0.3200000000000001</v>
      </c>
      <c r="G94" s="66">
        <v>33.2</v>
      </c>
      <c r="H94" s="66">
        <v>3.5</v>
      </c>
      <c r="I94" s="66">
        <v>33</v>
      </c>
      <c r="J94" s="66">
        <v>-7.1</v>
      </c>
      <c r="K94" s="66">
        <v>5.8</v>
      </c>
      <c r="L94" s="66">
        <v>17</v>
      </c>
    </row>
    <row r="95" spans="1:12" ht="15">
      <c r="A95" s="66">
        <v>709</v>
      </c>
      <c r="B95" s="67">
        <v>42153</v>
      </c>
      <c r="C95" s="66"/>
      <c r="D95" s="66">
        <v>5.9</v>
      </c>
      <c r="E95">
        <f t="shared" si="0"/>
        <v>0.8999999999999995</v>
      </c>
      <c r="F95">
        <f t="shared" si="1"/>
        <v>0.5</v>
      </c>
      <c r="G95" s="66">
        <v>33.6</v>
      </c>
      <c r="H95" s="66">
        <v>1.5</v>
      </c>
      <c r="I95" s="66">
        <v>40.5</v>
      </c>
      <c r="J95" s="66">
        <v>-7.5</v>
      </c>
      <c r="K95" s="66">
        <v>4.2</v>
      </c>
      <c r="L95" s="66">
        <v>16</v>
      </c>
    </row>
    <row r="96" spans="1:12" ht="15">
      <c r="A96" s="66">
        <v>709</v>
      </c>
      <c r="B96" s="67">
        <v>42154</v>
      </c>
      <c r="C96" s="66"/>
      <c r="D96" s="66">
        <v>5</v>
      </c>
      <c r="E96">
        <f t="shared" si="0"/>
        <v>0.9000000000000004</v>
      </c>
      <c r="F96">
        <f t="shared" si="1"/>
        <v>0.78</v>
      </c>
      <c r="G96" s="66">
        <v>33.6</v>
      </c>
      <c r="H96" s="66">
        <v>1.6</v>
      </c>
      <c r="I96" s="66">
        <v>44.2</v>
      </c>
      <c r="J96" s="66">
        <v>1.2</v>
      </c>
      <c r="K96" s="66">
        <v>4</v>
      </c>
      <c r="L96" s="66">
        <v>14</v>
      </c>
    </row>
    <row r="97" spans="1:12" ht="15">
      <c r="A97" s="66">
        <v>709</v>
      </c>
      <c r="B97" s="67">
        <v>42155</v>
      </c>
      <c r="C97" s="66"/>
      <c r="D97" s="66">
        <v>3.5</v>
      </c>
      <c r="E97">
        <f t="shared" si="0"/>
        <v>1.5</v>
      </c>
      <c r="F97">
        <f t="shared" si="1"/>
        <v>1.0399999999999998</v>
      </c>
      <c r="G97" s="66">
        <v>33.6</v>
      </c>
      <c r="H97" s="66">
        <v>7.7</v>
      </c>
      <c r="I97" s="66">
        <v>15</v>
      </c>
      <c r="J97" s="66">
        <v>-7.6</v>
      </c>
      <c r="K97" s="66">
        <v>8.1</v>
      </c>
      <c r="L97" s="66">
        <v>11</v>
      </c>
    </row>
    <row r="98" spans="1:12" ht="15">
      <c r="A98" s="66">
        <v>709</v>
      </c>
      <c r="B98" s="67">
        <v>42156</v>
      </c>
      <c r="C98" s="66"/>
      <c r="D98" s="66">
        <v>2</v>
      </c>
      <c r="E98">
        <f t="shared" si="0"/>
        <v>1.5</v>
      </c>
      <c r="F98">
        <f t="shared" si="1"/>
        <v>1.2</v>
      </c>
      <c r="G98" s="66">
        <v>33.6</v>
      </c>
      <c r="H98" s="66">
        <v>7</v>
      </c>
      <c r="I98" s="66">
        <v>33.9</v>
      </c>
      <c r="J98" s="66">
        <v>3.7</v>
      </c>
      <c r="K98" s="66">
        <v>10.7</v>
      </c>
      <c r="L98" s="66">
        <v>7</v>
      </c>
    </row>
    <row r="99" spans="1:12" ht="15">
      <c r="A99" s="66">
        <v>709</v>
      </c>
      <c r="B99" s="67">
        <v>42157</v>
      </c>
      <c r="C99" s="66"/>
      <c r="D99" s="66">
        <v>1.2</v>
      </c>
      <c r="E99">
        <f>+D98-D99</f>
        <v>0.8</v>
      </c>
      <c r="F99">
        <f t="shared" si="1"/>
        <v>1.1199999999999999</v>
      </c>
      <c r="G99" s="66">
        <v>33.6</v>
      </c>
      <c r="H99" s="66">
        <v>9</v>
      </c>
      <c r="I99" s="66">
        <v>-99.9</v>
      </c>
      <c r="J99" s="66">
        <v>-2.1</v>
      </c>
      <c r="K99" s="66">
        <v>11.5</v>
      </c>
      <c r="L99" s="66">
        <v>4</v>
      </c>
    </row>
    <row r="100" spans="1:12" ht="15">
      <c r="A100" s="58">
        <v>709</v>
      </c>
      <c r="B100" s="62">
        <v>42158</v>
      </c>
      <c r="C100" s="58"/>
      <c r="D100" s="58">
        <v>0</v>
      </c>
      <c r="E100" s="9">
        <f>+D99-D100</f>
        <v>1.2</v>
      </c>
      <c r="F100" s="9">
        <f t="shared" si="1"/>
        <v>1.1800000000000002</v>
      </c>
      <c r="G100" s="58">
        <v>33.6</v>
      </c>
      <c r="H100" s="58">
        <v>5.9</v>
      </c>
      <c r="I100" s="58">
        <v>35.8</v>
      </c>
      <c r="J100" s="58">
        <v>0.4</v>
      </c>
      <c r="K100" s="58">
        <v>12.4</v>
      </c>
      <c r="L100" s="58">
        <v>0</v>
      </c>
    </row>
    <row r="101" spans="4:11" ht="12.75">
      <c r="D101" s="14" t="s">
        <v>48</v>
      </c>
      <c r="E101" s="33">
        <f>AVERAGE(E34:E100)</f>
        <v>0.28955223880597014</v>
      </c>
      <c r="F101" s="33">
        <f>AVERAGE(F38:F100)</f>
        <v>0.26285714285714284</v>
      </c>
      <c r="G101">
        <f>G100-G33</f>
        <v>10.8</v>
      </c>
      <c r="H101" s="57" t="s">
        <v>62</v>
      </c>
      <c r="J101" s="23" t="s">
        <v>63</v>
      </c>
      <c r="K101" s="56">
        <f>AVERAGE(K34:K100)</f>
        <v>3.56268656716418</v>
      </c>
    </row>
    <row r="102" spans="4:6" ht="12.75">
      <c r="D102" s="14" t="s">
        <v>49</v>
      </c>
      <c r="E102" s="22">
        <f>MAX(E34:E100)</f>
        <v>1.5</v>
      </c>
      <c r="F102" s="22">
        <f>MAX(F38:F100)</f>
        <v>1.2</v>
      </c>
    </row>
    <row r="103" spans="4:5" ht="12.75">
      <c r="D103" s="14" t="s">
        <v>35</v>
      </c>
      <c r="E103" s="14">
        <f>COUNT(E34:E100)</f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6" sqref="E56:F60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+MAX(D6:D105)</f>
        <v>38.6</v>
      </c>
      <c r="E3" s="14"/>
      <c r="F3" s="3" t="s">
        <v>55</v>
      </c>
    </row>
    <row r="4" spans="5:6" ht="12.75">
      <c r="E4" s="14" t="s">
        <v>57</v>
      </c>
      <c r="F4" s="32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6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41699</v>
      </c>
      <c r="D6">
        <v>27</v>
      </c>
      <c r="G6">
        <v>29.6</v>
      </c>
      <c r="H6">
        <v>0.3</v>
      </c>
      <c r="I6">
        <v>18.1</v>
      </c>
      <c r="J6">
        <v>-3.7</v>
      </c>
      <c r="K6">
        <v>-2.1</v>
      </c>
      <c r="L6">
        <v>79</v>
      </c>
    </row>
    <row r="7" spans="1:12" ht="12.75">
      <c r="A7">
        <v>709</v>
      </c>
      <c r="B7" s="10">
        <v>41700</v>
      </c>
      <c r="D7">
        <v>27.3</v>
      </c>
      <c r="G7">
        <v>29.8</v>
      </c>
      <c r="H7">
        <v>-3.2</v>
      </c>
      <c r="I7">
        <v>16.6</v>
      </c>
      <c r="J7">
        <v>-5.7</v>
      </c>
      <c r="K7">
        <v>-0.4</v>
      </c>
      <c r="L7">
        <v>78</v>
      </c>
    </row>
    <row r="8" spans="1:12" ht="12.75">
      <c r="A8">
        <v>709</v>
      </c>
      <c r="B8" s="10">
        <v>41701</v>
      </c>
      <c r="D8">
        <v>27.3</v>
      </c>
      <c r="G8">
        <v>29.9</v>
      </c>
      <c r="H8">
        <v>-2.4</v>
      </c>
      <c r="I8">
        <v>12</v>
      </c>
      <c r="J8">
        <v>-8.1</v>
      </c>
      <c r="K8">
        <v>-2.2</v>
      </c>
      <c r="L8">
        <v>77</v>
      </c>
    </row>
    <row r="9" spans="1:12" ht="12.75">
      <c r="A9">
        <v>709</v>
      </c>
      <c r="B9" s="10">
        <v>41702</v>
      </c>
      <c r="D9">
        <v>27.4</v>
      </c>
      <c r="G9">
        <v>30</v>
      </c>
      <c r="H9">
        <v>-3.4</v>
      </c>
      <c r="I9">
        <v>31.9</v>
      </c>
      <c r="J9">
        <v>-8</v>
      </c>
      <c r="K9">
        <v>-0.8</v>
      </c>
      <c r="L9">
        <v>77</v>
      </c>
    </row>
    <row r="10" spans="1:12" ht="12.75">
      <c r="A10">
        <v>709</v>
      </c>
      <c r="B10" s="10">
        <v>41703</v>
      </c>
      <c r="D10">
        <v>28</v>
      </c>
      <c r="G10">
        <v>30.6</v>
      </c>
      <c r="H10">
        <v>-3.5</v>
      </c>
      <c r="I10">
        <v>19.8</v>
      </c>
      <c r="J10">
        <v>-4.1</v>
      </c>
      <c r="K10">
        <v>-0.7</v>
      </c>
      <c r="L10">
        <v>80</v>
      </c>
    </row>
    <row r="11" spans="1:12" ht="12.75">
      <c r="A11">
        <v>709</v>
      </c>
      <c r="B11" s="10">
        <v>41704</v>
      </c>
      <c r="D11">
        <v>28</v>
      </c>
      <c r="G11">
        <v>30.6</v>
      </c>
      <c r="H11">
        <v>-4.2</v>
      </c>
      <c r="I11">
        <v>30.7</v>
      </c>
      <c r="J11">
        <v>-10.4</v>
      </c>
      <c r="K11">
        <v>-2.6</v>
      </c>
      <c r="L11">
        <v>79</v>
      </c>
    </row>
    <row r="12" spans="1:12" ht="12.75">
      <c r="A12">
        <v>709</v>
      </c>
      <c r="B12" s="10">
        <v>41705</v>
      </c>
      <c r="D12">
        <v>28.3</v>
      </c>
      <c r="G12">
        <v>30.6</v>
      </c>
      <c r="H12">
        <v>-0.2</v>
      </c>
      <c r="I12">
        <v>-99.9</v>
      </c>
      <c r="J12">
        <v>-5.7</v>
      </c>
      <c r="K12">
        <v>0.7</v>
      </c>
      <c r="L12">
        <v>77</v>
      </c>
    </row>
    <row r="13" spans="1:12" ht="12.75">
      <c r="A13">
        <v>709</v>
      </c>
      <c r="B13" s="10">
        <v>41706</v>
      </c>
      <c r="D13">
        <v>29.3</v>
      </c>
      <c r="G13">
        <v>31.8</v>
      </c>
      <c r="H13">
        <v>-8.9</v>
      </c>
      <c r="I13">
        <v>17.7</v>
      </c>
      <c r="J13">
        <v>-8.9</v>
      </c>
      <c r="K13">
        <v>-3</v>
      </c>
      <c r="L13">
        <v>83</v>
      </c>
    </row>
    <row r="14" spans="1:12" ht="12.75">
      <c r="A14">
        <v>709</v>
      </c>
      <c r="B14" s="10">
        <v>41707</v>
      </c>
      <c r="D14">
        <v>29.3</v>
      </c>
      <c r="G14">
        <v>31.8</v>
      </c>
      <c r="H14">
        <v>-8.5</v>
      </c>
      <c r="I14">
        <v>28.7</v>
      </c>
      <c r="J14">
        <v>-15</v>
      </c>
      <c r="K14">
        <v>-5.1</v>
      </c>
      <c r="L14">
        <v>82</v>
      </c>
    </row>
    <row r="15" spans="1:12" ht="12.75">
      <c r="A15">
        <v>709</v>
      </c>
      <c r="B15" s="10">
        <v>41708</v>
      </c>
      <c r="D15">
        <v>29.4</v>
      </c>
      <c r="G15">
        <v>31.8</v>
      </c>
      <c r="H15">
        <v>-2.3</v>
      </c>
      <c r="I15">
        <v>7.4</v>
      </c>
      <c r="J15">
        <v>-10.4</v>
      </c>
      <c r="K15">
        <v>-1.9</v>
      </c>
      <c r="L15">
        <v>81</v>
      </c>
    </row>
    <row r="16" spans="1:12" ht="12.75">
      <c r="A16">
        <v>709</v>
      </c>
      <c r="B16" s="10">
        <v>41709</v>
      </c>
      <c r="D16">
        <v>29.5</v>
      </c>
      <c r="G16">
        <v>31.8</v>
      </c>
      <c r="H16">
        <v>-1.3</v>
      </c>
      <c r="I16">
        <v>18.1</v>
      </c>
      <c r="J16">
        <v>-3.4</v>
      </c>
      <c r="K16">
        <v>3</v>
      </c>
      <c r="L16">
        <v>79</v>
      </c>
    </row>
    <row r="17" spans="1:12" ht="12.75">
      <c r="A17">
        <v>709</v>
      </c>
      <c r="B17" s="10">
        <v>41710</v>
      </c>
      <c r="D17">
        <v>30.3</v>
      </c>
      <c r="G17">
        <v>32.9</v>
      </c>
      <c r="H17">
        <v>-14.9</v>
      </c>
      <c r="I17">
        <v>-1.3</v>
      </c>
      <c r="J17">
        <v>-16.4</v>
      </c>
      <c r="K17">
        <v>-7</v>
      </c>
      <c r="L17">
        <v>83</v>
      </c>
    </row>
    <row r="18" spans="1:12" ht="12.75">
      <c r="A18">
        <v>709</v>
      </c>
      <c r="B18" s="10">
        <v>41711</v>
      </c>
      <c r="D18">
        <v>30.5</v>
      </c>
      <c r="G18">
        <v>32.9</v>
      </c>
      <c r="H18">
        <v>-7.4</v>
      </c>
      <c r="I18">
        <v>-99.9</v>
      </c>
      <c r="J18">
        <v>-18.9</v>
      </c>
      <c r="K18">
        <v>-7.7</v>
      </c>
      <c r="L18">
        <v>84</v>
      </c>
    </row>
    <row r="19" spans="1:12" ht="12.75">
      <c r="A19">
        <v>709</v>
      </c>
      <c r="B19" s="10">
        <v>41712</v>
      </c>
      <c r="D19">
        <v>30.6</v>
      </c>
      <c r="G19">
        <v>32.9</v>
      </c>
      <c r="H19">
        <v>-5.1</v>
      </c>
      <c r="I19">
        <v>5.2</v>
      </c>
      <c r="J19">
        <v>-7.6</v>
      </c>
      <c r="K19">
        <v>-1.9</v>
      </c>
      <c r="L19">
        <v>83</v>
      </c>
    </row>
    <row r="20" spans="1:12" ht="12.75">
      <c r="A20">
        <v>709</v>
      </c>
      <c r="B20" s="10">
        <v>41713</v>
      </c>
      <c r="D20">
        <v>30.7</v>
      </c>
      <c r="G20">
        <v>32.9</v>
      </c>
      <c r="H20">
        <v>-2.4</v>
      </c>
      <c r="I20">
        <v>8.8</v>
      </c>
      <c r="J20">
        <v>-11.8</v>
      </c>
      <c r="K20">
        <v>-1.8</v>
      </c>
      <c r="L20">
        <v>82</v>
      </c>
    </row>
    <row r="21" spans="1:12" ht="12.75">
      <c r="A21">
        <v>709</v>
      </c>
      <c r="B21" s="10">
        <v>41714</v>
      </c>
      <c r="D21">
        <v>30.8</v>
      </c>
      <c r="G21">
        <v>32.9</v>
      </c>
      <c r="H21">
        <v>-7.8</v>
      </c>
      <c r="I21">
        <v>-99.9</v>
      </c>
      <c r="J21">
        <v>-15.6</v>
      </c>
      <c r="K21">
        <v>-4.7</v>
      </c>
      <c r="L21">
        <v>81</v>
      </c>
    </row>
    <row r="22" spans="1:12" ht="12.75">
      <c r="A22">
        <v>709</v>
      </c>
      <c r="B22" s="10">
        <v>41715</v>
      </c>
      <c r="D22">
        <v>31</v>
      </c>
      <c r="G22">
        <v>32.9</v>
      </c>
      <c r="H22">
        <v>-1</v>
      </c>
      <c r="I22">
        <v>34.3</v>
      </c>
      <c r="J22">
        <v>-13.6</v>
      </c>
      <c r="K22">
        <v>-1.7</v>
      </c>
      <c r="L22">
        <v>81</v>
      </c>
    </row>
    <row r="23" spans="1:12" ht="12.75">
      <c r="A23">
        <v>709</v>
      </c>
      <c r="B23" s="10">
        <v>41716</v>
      </c>
      <c r="D23">
        <v>31.1</v>
      </c>
      <c r="G23">
        <v>32.9</v>
      </c>
      <c r="H23">
        <v>-8.5</v>
      </c>
      <c r="I23">
        <v>19.4</v>
      </c>
      <c r="J23">
        <v>-15.5</v>
      </c>
      <c r="K23">
        <v>-1.4</v>
      </c>
      <c r="L23">
        <v>82</v>
      </c>
    </row>
    <row r="24" spans="1:12" ht="12.75">
      <c r="A24">
        <v>709</v>
      </c>
      <c r="B24" s="10">
        <v>41717</v>
      </c>
      <c r="D24">
        <v>31.9</v>
      </c>
      <c r="G24">
        <v>33.7</v>
      </c>
      <c r="H24">
        <v>-11.2</v>
      </c>
      <c r="I24">
        <v>14.1</v>
      </c>
      <c r="J24">
        <v>-15.8</v>
      </c>
      <c r="K24">
        <v>-7.7</v>
      </c>
      <c r="L24">
        <v>89</v>
      </c>
    </row>
    <row r="25" spans="1:12" ht="12.75">
      <c r="A25">
        <v>709</v>
      </c>
      <c r="B25" s="10">
        <v>41718</v>
      </c>
      <c r="D25">
        <v>32</v>
      </c>
      <c r="G25">
        <v>33.7</v>
      </c>
      <c r="H25">
        <v>-8.2</v>
      </c>
      <c r="I25">
        <v>12.2</v>
      </c>
      <c r="J25">
        <v>-13.6</v>
      </c>
      <c r="K25">
        <v>-6.2</v>
      </c>
      <c r="L25">
        <v>87</v>
      </c>
    </row>
    <row r="26" spans="1:12" ht="12.75">
      <c r="A26">
        <v>709</v>
      </c>
      <c r="B26" s="10">
        <v>41719</v>
      </c>
      <c r="D26">
        <v>32.1</v>
      </c>
      <c r="G26">
        <v>33.8</v>
      </c>
      <c r="H26">
        <v>-3.2</v>
      </c>
      <c r="I26">
        <v>-99.9</v>
      </c>
      <c r="J26">
        <v>-9.2</v>
      </c>
      <c r="K26">
        <v>-2.1</v>
      </c>
      <c r="L26">
        <v>85</v>
      </c>
    </row>
    <row r="27" spans="1:12" ht="12.75">
      <c r="A27">
        <v>709</v>
      </c>
      <c r="B27" s="10">
        <v>41720</v>
      </c>
      <c r="D27">
        <v>32.2</v>
      </c>
      <c r="G27">
        <v>33.8</v>
      </c>
      <c r="H27">
        <v>-0.4</v>
      </c>
      <c r="I27">
        <v>13</v>
      </c>
      <c r="J27">
        <v>-9.4</v>
      </c>
      <c r="K27">
        <v>-0.4</v>
      </c>
      <c r="L27">
        <v>83</v>
      </c>
    </row>
    <row r="28" spans="1:12" ht="12.75">
      <c r="A28">
        <v>709</v>
      </c>
      <c r="B28" s="10">
        <v>41721</v>
      </c>
      <c r="D28">
        <v>32.7</v>
      </c>
      <c r="G28">
        <v>34.3</v>
      </c>
      <c r="H28">
        <v>-8.6</v>
      </c>
      <c r="I28">
        <v>17.1</v>
      </c>
      <c r="J28">
        <v>-14.9</v>
      </c>
      <c r="K28">
        <v>-4.7</v>
      </c>
      <c r="L28">
        <v>89</v>
      </c>
    </row>
    <row r="29" spans="1:12" ht="12.75">
      <c r="A29">
        <v>709</v>
      </c>
      <c r="B29" s="10">
        <v>41722</v>
      </c>
      <c r="D29">
        <v>32.8</v>
      </c>
      <c r="G29">
        <v>34.4</v>
      </c>
      <c r="H29">
        <v>-4.8</v>
      </c>
      <c r="I29">
        <v>4.6</v>
      </c>
      <c r="J29">
        <v>-9.7</v>
      </c>
      <c r="K29">
        <v>-3.1</v>
      </c>
      <c r="L29">
        <v>87</v>
      </c>
    </row>
    <row r="30" spans="1:12" ht="12.75">
      <c r="A30">
        <v>709</v>
      </c>
      <c r="B30" s="10">
        <v>41723</v>
      </c>
      <c r="D30">
        <v>32.9</v>
      </c>
      <c r="G30">
        <v>34.4</v>
      </c>
      <c r="H30">
        <v>-4.6</v>
      </c>
      <c r="I30">
        <v>28.7</v>
      </c>
      <c r="J30">
        <v>-11.1</v>
      </c>
      <c r="K30">
        <v>-1.1</v>
      </c>
      <c r="L30">
        <v>85</v>
      </c>
    </row>
    <row r="31" spans="1:12" ht="12.75">
      <c r="A31">
        <v>709</v>
      </c>
      <c r="B31" s="10">
        <v>41724</v>
      </c>
      <c r="D31">
        <v>33.1</v>
      </c>
      <c r="G31">
        <v>34.5</v>
      </c>
      <c r="H31">
        <v>1</v>
      </c>
      <c r="I31">
        <v>20.8</v>
      </c>
      <c r="J31">
        <v>-6.7</v>
      </c>
      <c r="K31">
        <v>1.6</v>
      </c>
      <c r="L31">
        <v>82</v>
      </c>
    </row>
    <row r="32" spans="1:12" ht="12.75">
      <c r="A32">
        <v>709</v>
      </c>
      <c r="B32" s="10">
        <v>41725</v>
      </c>
      <c r="D32">
        <v>33.6</v>
      </c>
      <c r="G32">
        <v>34.5</v>
      </c>
      <c r="H32">
        <v>-2.9</v>
      </c>
      <c r="I32">
        <v>35.4</v>
      </c>
      <c r="J32">
        <v>-9.8</v>
      </c>
      <c r="K32">
        <v>1.6</v>
      </c>
      <c r="L32">
        <v>87</v>
      </c>
    </row>
    <row r="33" spans="1:12" ht="12.75">
      <c r="A33">
        <v>709</v>
      </c>
      <c r="B33" s="10">
        <v>41726</v>
      </c>
      <c r="D33">
        <v>34.4</v>
      </c>
      <c r="G33">
        <v>35.3</v>
      </c>
      <c r="H33">
        <v>-6.1</v>
      </c>
      <c r="I33">
        <v>28.9</v>
      </c>
      <c r="J33">
        <v>-10.4</v>
      </c>
      <c r="K33">
        <v>-3.5</v>
      </c>
      <c r="L33">
        <v>91</v>
      </c>
    </row>
    <row r="34" spans="1:12" ht="12.75">
      <c r="A34">
        <v>709</v>
      </c>
      <c r="B34" s="10">
        <v>41727</v>
      </c>
      <c r="D34">
        <v>34.5</v>
      </c>
      <c r="G34">
        <v>35.5</v>
      </c>
      <c r="H34">
        <v>-6.6</v>
      </c>
      <c r="I34">
        <v>26.1</v>
      </c>
      <c r="J34">
        <v>-13.2</v>
      </c>
      <c r="K34">
        <v>-5.1</v>
      </c>
      <c r="L34">
        <v>89</v>
      </c>
    </row>
    <row r="35" spans="1:12" ht="12.75">
      <c r="A35">
        <v>709</v>
      </c>
      <c r="B35" s="10">
        <v>41728</v>
      </c>
      <c r="D35">
        <v>34.6</v>
      </c>
      <c r="G35">
        <v>35.6</v>
      </c>
      <c r="H35">
        <v>2.9</v>
      </c>
      <c r="I35">
        <v>26.5</v>
      </c>
      <c r="J35">
        <v>-12.7</v>
      </c>
      <c r="K35">
        <v>0.1</v>
      </c>
      <c r="L35">
        <v>87</v>
      </c>
    </row>
    <row r="36" spans="1:12" ht="12.75">
      <c r="A36">
        <v>709</v>
      </c>
      <c r="B36" s="10">
        <v>41729</v>
      </c>
      <c r="D36">
        <v>35.3</v>
      </c>
      <c r="G36">
        <v>36.4</v>
      </c>
      <c r="H36">
        <v>-4.2</v>
      </c>
      <c r="I36">
        <v>27.1</v>
      </c>
      <c r="J36">
        <v>-6</v>
      </c>
      <c r="K36">
        <v>2.3</v>
      </c>
      <c r="L36">
        <v>91</v>
      </c>
    </row>
    <row r="37" spans="1:12" ht="12.75">
      <c r="A37">
        <v>709</v>
      </c>
      <c r="B37" s="10">
        <v>41730</v>
      </c>
      <c r="D37">
        <v>35.8</v>
      </c>
      <c r="G37">
        <v>37</v>
      </c>
      <c r="H37">
        <v>-3.5</v>
      </c>
      <c r="I37">
        <v>17</v>
      </c>
      <c r="J37">
        <v>-6.7</v>
      </c>
      <c r="K37">
        <v>-4.2</v>
      </c>
      <c r="L37">
        <v>91</v>
      </c>
    </row>
    <row r="38" spans="1:12" ht="12.75">
      <c r="A38">
        <v>709</v>
      </c>
      <c r="B38" s="10">
        <v>41731</v>
      </c>
      <c r="D38">
        <v>36.1</v>
      </c>
      <c r="G38">
        <v>37.3</v>
      </c>
      <c r="H38">
        <v>-5.3</v>
      </c>
      <c r="I38">
        <v>-99.9</v>
      </c>
      <c r="J38">
        <v>-6.6</v>
      </c>
      <c r="K38">
        <v>-2.1</v>
      </c>
      <c r="L38">
        <v>92</v>
      </c>
    </row>
    <row r="39" spans="1:12" ht="12.75">
      <c r="A39">
        <v>709</v>
      </c>
      <c r="B39" s="10">
        <v>41732</v>
      </c>
      <c r="D39">
        <v>36.7</v>
      </c>
      <c r="G39">
        <v>37.9</v>
      </c>
      <c r="H39">
        <v>-5.5</v>
      </c>
      <c r="I39">
        <v>10.9</v>
      </c>
      <c r="J39">
        <v>-12</v>
      </c>
      <c r="K39">
        <v>-3.9</v>
      </c>
      <c r="L39">
        <v>96</v>
      </c>
    </row>
    <row r="40" spans="1:12" ht="12.75">
      <c r="A40">
        <v>709</v>
      </c>
      <c r="B40" s="10">
        <v>41733</v>
      </c>
      <c r="D40">
        <v>36.8</v>
      </c>
      <c r="G40">
        <v>38</v>
      </c>
      <c r="H40">
        <v>-8.9</v>
      </c>
      <c r="I40">
        <v>-0.7</v>
      </c>
      <c r="J40">
        <v>-15.2</v>
      </c>
      <c r="K40">
        <v>-5.4</v>
      </c>
      <c r="L40">
        <v>94</v>
      </c>
    </row>
    <row r="41" spans="1:12" ht="12.75">
      <c r="A41">
        <v>709</v>
      </c>
      <c r="B41" s="10">
        <v>41734</v>
      </c>
      <c r="D41">
        <v>36.8</v>
      </c>
      <c r="G41">
        <v>38</v>
      </c>
      <c r="H41">
        <v>-4.7</v>
      </c>
      <c r="I41">
        <v>2.6</v>
      </c>
      <c r="J41">
        <v>-15.8</v>
      </c>
      <c r="K41">
        <v>-3.8</v>
      </c>
      <c r="L41">
        <v>93</v>
      </c>
    </row>
    <row r="42" spans="1:12" ht="12.75">
      <c r="A42">
        <v>709</v>
      </c>
      <c r="B42" s="10">
        <v>41735</v>
      </c>
      <c r="D42">
        <v>37</v>
      </c>
      <c r="G42">
        <v>38.2</v>
      </c>
      <c r="H42">
        <v>-2.6</v>
      </c>
      <c r="I42">
        <v>-99.9</v>
      </c>
      <c r="J42">
        <v>-6.9</v>
      </c>
      <c r="K42">
        <v>-1.4</v>
      </c>
      <c r="L42">
        <v>91</v>
      </c>
    </row>
    <row r="43" spans="1:12" ht="12.75">
      <c r="A43">
        <v>709</v>
      </c>
      <c r="B43" s="10">
        <v>41736</v>
      </c>
      <c r="D43">
        <v>37.8</v>
      </c>
      <c r="G43">
        <v>39</v>
      </c>
      <c r="H43">
        <v>-3.5</v>
      </c>
      <c r="I43">
        <v>-99.9</v>
      </c>
      <c r="J43">
        <v>-4.3</v>
      </c>
      <c r="K43">
        <v>-2.8</v>
      </c>
      <c r="L43">
        <v>96</v>
      </c>
    </row>
    <row r="44" spans="1:12" ht="12.75">
      <c r="A44">
        <v>709</v>
      </c>
      <c r="B44" s="10">
        <v>41737</v>
      </c>
      <c r="D44">
        <v>38</v>
      </c>
      <c r="G44">
        <v>39.3</v>
      </c>
      <c r="H44">
        <v>-1.7</v>
      </c>
      <c r="I44">
        <v>20.6</v>
      </c>
      <c r="J44">
        <v>-12</v>
      </c>
      <c r="K44">
        <v>-1.9</v>
      </c>
      <c r="L44">
        <v>96</v>
      </c>
    </row>
    <row r="45" spans="1:12" ht="12.75">
      <c r="A45">
        <v>709</v>
      </c>
      <c r="B45" s="10">
        <v>41738</v>
      </c>
      <c r="D45">
        <v>38.3</v>
      </c>
      <c r="G45">
        <v>39.6</v>
      </c>
      <c r="H45">
        <v>1.3</v>
      </c>
      <c r="I45">
        <v>13</v>
      </c>
      <c r="J45">
        <v>-9.9</v>
      </c>
      <c r="K45">
        <v>2</v>
      </c>
      <c r="L45">
        <v>93</v>
      </c>
    </row>
    <row r="46" spans="1:12" ht="12.75">
      <c r="A46">
        <v>709</v>
      </c>
      <c r="B46" s="10">
        <v>41739</v>
      </c>
      <c r="D46">
        <v>38.1</v>
      </c>
      <c r="G46">
        <v>39.6</v>
      </c>
      <c r="H46">
        <v>2.5</v>
      </c>
      <c r="I46">
        <v>-99.9</v>
      </c>
      <c r="J46">
        <v>0.5</v>
      </c>
      <c r="K46">
        <v>6.7</v>
      </c>
      <c r="L46">
        <v>90</v>
      </c>
    </row>
    <row r="47" spans="1:12" ht="12.75">
      <c r="A47">
        <v>709</v>
      </c>
      <c r="B47" s="10">
        <v>41740</v>
      </c>
      <c r="D47">
        <v>37.8</v>
      </c>
      <c r="G47">
        <v>39.6</v>
      </c>
      <c r="H47">
        <v>0.2</v>
      </c>
      <c r="I47">
        <v>11.2</v>
      </c>
      <c r="J47">
        <v>-6.4</v>
      </c>
      <c r="K47">
        <v>5</v>
      </c>
      <c r="L47">
        <v>87</v>
      </c>
    </row>
    <row r="48" spans="1:12" ht="12.75">
      <c r="A48">
        <v>709</v>
      </c>
      <c r="B48" s="10">
        <v>41741</v>
      </c>
      <c r="D48">
        <v>37.8</v>
      </c>
      <c r="G48">
        <v>39.6</v>
      </c>
      <c r="H48">
        <v>4.9</v>
      </c>
      <c r="I48">
        <v>29.4</v>
      </c>
      <c r="J48">
        <v>-7.2</v>
      </c>
      <c r="K48">
        <v>6.2</v>
      </c>
      <c r="L48">
        <v>84</v>
      </c>
    </row>
    <row r="49" spans="1:12" ht="12.75">
      <c r="A49">
        <v>709</v>
      </c>
      <c r="B49" s="10">
        <v>41742</v>
      </c>
      <c r="D49">
        <v>37.8</v>
      </c>
      <c r="G49">
        <v>39.6</v>
      </c>
      <c r="H49">
        <v>0.5</v>
      </c>
      <c r="I49">
        <v>22.7</v>
      </c>
      <c r="J49">
        <v>-2.8</v>
      </c>
      <c r="K49">
        <v>5.9</v>
      </c>
      <c r="L49">
        <v>84</v>
      </c>
    </row>
    <row r="50" spans="1:12" ht="12.75">
      <c r="A50">
        <v>709</v>
      </c>
      <c r="B50" s="10">
        <v>41743</v>
      </c>
      <c r="D50">
        <v>38.5</v>
      </c>
      <c r="G50">
        <v>40.3</v>
      </c>
      <c r="H50">
        <v>-13.7</v>
      </c>
      <c r="I50">
        <v>1.8</v>
      </c>
      <c r="J50">
        <v>-13.7</v>
      </c>
      <c r="K50">
        <v>-4.5</v>
      </c>
      <c r="L50">
        <v>94</v>
      </c>
    </row>
    <row r="51" spans="1:12" ht="12.75">
      <c r="A51">
        <v>709</v>
      </c>
      <c r="B51" s="10">
        <v>41744</v>
      </c>
      <c r="D51">
        <v>38.5</v>
      </c>
      <c r="G51">
        <v>40.3</v>
      </c>
      <c r="H51">
        <v>-8.1</v>
      </c>
      <c r="I51">
        <v>-1.4</v>
      </c>
      <c r="J51">
        <v>-18.6</v>
      </c>
      <c r="K51">
        <v>-8.7</v>
      </c>
      <c r="L51">
        <v>91</v>
      </c>
    </row>
    <row r="52" spans="1:12" ht="12.75">
      <c r="A52">
        <v>709</v>
      </c>
      <c r="B52" s="10">
        <v>41745</v>
      </c>
      <c r="D52">
        <v>38.6</v>
      </c>
      <c r="G52">
        <v>40.3</v>
      </c>
      <c r="H52">
        <v>-1.2</v>
      </c>
      <c r="I52">
        <v>6.7</v>
      </c>
      <c r="J52">
        <v>-8.1</v>
      </c>
      <c r="K52">
        <v>-0.3</v>
      </c>
      <c r="L52">
        <v>86</v>
      </c>
    </row>
    <row r="53" spans="1:12" ht="12.75">
      <c r="A53">
        <v>709</v>
      </c>
      <c r="B53" s="10">
        <v>41746</v>
      </c>
      <c r="D53">
        <v>38.6</v>
      </c>
      <c r="G53">
        <v>40.3</v>
      </c>
      <c r="H53">
        <v>-3.8</v>
      </c>
      <c r="I53">
        <v>3.9</v>
      </c>
      <c r="J53">
        <v>-5.4</v>
      </c>
      <c r="K53">
        <v>-1.1</v>
      </c>
      <c r="L53">
        <v>86</v>
      </c>
    </row>
    <row r="54" spans="1:12" ht="12.75">
      <c r="A54">
        <v>709</v>
      </c>
      <c r="B54" s="10">
        <v>41747</v>
      </c>
      <c r="D54">
        <v>38.6</v>
      </c>
      <c r="G54">
        <v>40.3</v>
      </c>
      <c r="H54">
        <v>1.1</v>
      </c>
      <c r="I54">
        <v>9.5</v>
      </c>
      <c r="J54">
        <v>-5.9</v>
      </c>
      <c r="K54">
        <v>2</v>
      </c>
      <c r="L54">
        <v>84</v>
      </c>
    </row>
    <row r="55" spans="1:12" s="41" customFormat="1" ht="12.75">
      <c r="A55" s="41">
        <v>709</v>
      </c>
      <c r="B55" s="42">
        <v>41748</v>
      </c>
      <c r="D55" s="41">
        <v>38.6</v>
      </c>
      <c r="G55" s="41">
        <v>40.4</v>
      </c>
      <c r="H55" s="41">
        <v>5</v>
      </c>
      <c r="I55" s="41">
        <v>14.5</v>
      </c>
      <c r="J55" s="41">
        <v>-0.7</v>
      </c>
      <c r="K55" s="41">
        <v>7.4</v>
      </c>
      <c r="L55" s="41">
        <v>83</v>
      </c>
    </row>
    <row r="56" spans="1:12" ht="12.75">
      <c r="A56">
        <v>709</v>
      </c>
      <c r="B56" s="10">
        <v>41749</v>
      </c>
      <c r="D56">
        <v>38.2</v>
      </c>
      <c r="E56">
        <f>+D55-D56</f>
        <v>0.3999999999999986</v>
      </c>
      <c r="G56">
        <v>40.5</v>
      </c>
      <c r="H56">
        <v>-0.4</v>
      </c>
      <c r="I56">
        <v>25.5</v>
      </c>
      <c r="J56">
        <v>-0.4</v>
      </c>
      <c r="K56">
        <v>5.1</v>
      </c>
      <c r="L56">
        <v>81</v>
      </c>
    </row>
    <row r="57" spans="1:12" ht="12.75">
      <c r="A57">
        <v>709</v>
      </c>
      <c r="B57" s="10">
        <v>41750</v>
      </c>
      <c r="D57">
        <v>37.9</v>
      </c>
      <c r="E57">
        <f aca="true" t="shared" si="0" ref="E57:E105">+D56-D57</f>
        <v>0.30000000000000426</v>
      </c>
      <c r="G57">
        <v>40.5</v>
      </c>
      <c r="H57">
        <v>0.3</v>
      </c>
      <c r="I57">
        <v>21.6</v>
      </c>
      <c r="J57">
        <v>-5.1</v>
      </c>
      <c r="K57">
        <v>3.8</v>
      </c>
      <c r="L57">
        <v>80</v>
      </c>
    </row>
    <row r="58" spans="1:12" ht="12.75">
      <c r="A58">
        <v>709</v>
      </c>
      <c r="B58" s="10">
        <v>41751</v>
      </c>
      <c r="D58">
        <v>37.4</v>
      </c>
      <c r="E58">
        <f t="shared" si="0"/>
        <v>0.5</v>
      </c>
      <c r="G58">
        <v>40.5</v>
      </c>
      <c r="H58">
        <v>5.1</v>
      </c>
      <c r="I58">
        <v>-99.9</v>
      </c>
      <c r="J58">
        <v>-8</v>
      </c>
      <c r="K58">
        <v>5.9</v>
      </c>
      <c r="L58">
        <v>78</v>
      </c>
    </row>
    <row r="59" spans="1:12" ht="12.75">
      <c r="A59">
        <v>709</v>
      </c>
      <c r="B59" s="10">
        <v>41752</v>
      </c>
      <c r="D59">
        <v>36.7</v>
      </c>
      <c r="E59">
        <f t="shared" si="0"/>
        <v>0.6999999999999957</v>
      </c>
      <c r="G59">
        <v>40.5</v>
      </c>
      <c r="H59">
        <v>5.5</v>
      </c>
      <c r="I59">
        <v>28.8</v>
      </c>
      <c r="J59">
        <v>-1.6</v>
      </c>
      <c r="K59">
        <v>8.5</v>
      </c>
      <c r="L59">
        <v>76</v>
      </c>
    </row>
    <row r="60" spans="1:12" ht="12.75">
      <c r="A60">
        <v>709</v>
      </c>
      <c r="B60" s="10">
        <v>41753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41</v>
      </c>
      <c r="H60">
        <v>-5.9</v>
      </c>
      <c r="I60">
        <v>5.8</v>
      </c>
      <c r="J60">
        <v>-5.9</v>
      </c>
      <c r="K60">
        <v>-0.8</v>
      </c>
      <c r="L60">
        <v>78</v>
      </c>
    </row>
    <row r="61" spans="1:12" ht="12.75">
      <c r="A61">
        <v>709</v>
      </c>
      <c r="B61" s="10">
        <v>41754</v>
      </c>
      <c r="D61">
        <v>36.9</v>
      </c>
      <c r="E61">
        <f t="shared" si="0"/>
        <v>0</v>
      </c>
      <c r="F61">
        <f aca="true" t="shared" si="1" ref="F61:F105">+AVERAGE(E57:E61)</f>
        <v>0.26000000000000084</v>
      </c>
      <c r="G61">
        <v>41</v>
      </c>
      <c r="H61">
        <v>0.3</v>
      </c>
      <c r="I61">
        <v>27.9</v>
      </c>
      <c r="J61">
        <v>-6.7</v>
      </c>
      <c r="K61">
        <v>1</v>
      </c>
      <c r="L61">
        <v>77</v>
      </c>
    </row>
    <row r="62" spans="1:12" ht="12.75">
      <c r="A62">
        <v>709</v>
      </c>
      <c r="B62" s="10">
        <v>41755</v>
      </c>
      <c r="D62">
        <v>36.4</v>
      </c>
      <c r="E62">
        <f t="shared" si="0"/>
        <v>0.5</v>
      </c>
      <c r="F62">
        <f t="shared" si="1"/>
        <v>0.3</v>
      </c>
      <c r="G62">
        <v>41</v>
      </c>
      <c r="H62">
        <v>6.2</v>
      </c>
      <c r="I62">
        <v>32.8</v>
      </c>
      <c r="J62">
        <v>-0.5</v>
      </c>
      <c r="K62">
        <v>7.2</v>
      </c>
      <c r="L62">
        <v>75</v>
      </c>
    </row>
    <row r="63" spans="1:12" ht="12.75">
      <c r="A63">
        <v>709</v>
      </c>
      <c r="B63" s="10">
        <v>41756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41.4</v>
      </c>
      <c r="H63">
        <v>-1.6</v>
      </c>
      <c r="I63">
        <v>-99.9</v>
      </c>
      <c r="J63">
        <v>-5.1</v>
      </c>
      <c r="K63">
        <v>4.6</v>
      </c>
      <c r="L63">
        <v>78</v>
      </c>
    </row>
    <row r="64" spans="1:12" ht="12.75">
      <c r="A64">
        <v>709</v>
      </c>
      <c r="B64" s="10">
        <v>41757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42</v>
      </c>
      <c r="H64">
        <v>-4.5</v>
      </c>
      <c r="I64">
        <v>0.4</v>
      </c>
      <c r="J64">
        <v>-10.8</v>
      </c>
      <c r="K64">
        <v>-3</v>
      </c>
      <c r="L64">
        <v>80</v>
      </c>
    </row>
    <row r="65" spans="1:12" ht="12.75">
      <c r="A65">
        <v>709</v>
      </c>
      <c r="B65" s="10">
        <v>41758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42</v>
      </c>
      <c r="H65">
        <v>-5.2</v>
      </c>
      <c r="I65">
        <v>0.6</v>
      </c>
      <c r="J65">
        <v>-5.8</v>
      </c>
      <c r="K65">
        <v>-4.2</v>
      </c>
      <c r="L65">
        <v>80</v>
      </c>
    </row>
    <row r="66" spans="1:12" ht="12.75">
      <c r="A66">
        <v>709</v>
      </c>
      <c r="B66" s="10">
        <v>41759</v>
      </c>
      <c r="D66">
        <v>37.4</v>
      </c>
      <c r="E66">
        <f t="shared" si="0"/>
        <v>-0.6000000000000014</v>
      </c>
      <c r="F66">
        <f t="shared" si="1"/>
        <v>-0.1</v>
      </c>
      <c r="G66">
        <v>42.7</v>
      </c>
      <c r="H66">
        <v>-4.9</v>
      </c>
      <c r="I66">
        <v>1.9</v>
      </c>
      <c r="J66">
        <v>-7.2</v>
      </c>
      <c r="K66">
        <v>-3.9</v>
      </c>
      <c r="L66">
        <v>83</v>
      </c>
    </row>
    <row r="67" spans="1:12" ht="12.75">
      <c r="A67">
        <v>709</v>
      </c>
      <c r="B67" s="10">
        <v>41760</v>
      </c>
      <c r="D67">
        <v>37.4</v>
      </c>
      <c r="E67">
        <f t="shared" si="0"/>
        <v>0</v>
      </c>
      <c r="F67">
        <f t="shared" si="1"/>
        <v>-0.2</v>
      </c>
      <c r="G67">
        <v>42.8</v>
      </c>
      <c r="H67">
        <v>-7.5</v>
      </c>
      <c r="I67">
        <v>2.4</v>
      </c>
      <c r="J67">
        <v>-7.7</v>
      </c>
      <c r="K67">
        <v>-3.2</v>
      </c>
      <c r="L67">
        <v>82</v>
      </c>
    </row>
    <row r="68" spans="1:12" ht="12.75">
      <c r="A68">
        <v>709</v>
      </c>
      <c r="B68" s="10">
        <v>41761</v>
      </c>
      <c r="D68">
        <v>37.4</v>
      </c>
      <c r="E68">
        <f t="shared" si="0"/>
        <v>0</v>
      </c>
      <c r="F68">
        <f t="shared" si="1"/>
        <v>-0.22000000000000028</v>
      </c>
      <c r="G68">
        <v>42.8</v>
      </c>
      <c r="H68">
        <v>0.5</v>
      </c>
      <c r="I68">
        <v>40.8</v>
      </c>
      <c r="J68">
        <v>-9.2</v>
      </c>
      <c r="K68">
        <v>0.3</v>
      </c>
      <c r="L68">
        <v>78</v>
      </c>
    </row>
    <row r="69" spans="1:12" ht="12.75">
      <c r="A69">
        <v>709</v>
      </c>
      <c r="B69" s="10">
        <v>41762</v>
      </c>
      <c r="D69">
        <v>37.1</v>
      </c>
      <c r="E69">
        <f t="shared" si="0"/>
        <v>0.29999999999999716</v>
      </c>
      <c r="F69">
        <f t="shared" si="1"/>
        <v>-0.1</v>
      </c>
      <c r="G69">
        <v>42.8</v>
      </c>
      <c r="H69">
        <v>3.2</v>
      </c>
      <c r="I69">
        <v>36.4</v>
      </c>
      <c r="J69">
        <v>-0.6</v>
      </c>
      <c r="K69">
        <v>6</v>
      </c>
      <c r="L69">
        <v>76</v>
      </c>
    </row>
    <row r="70" spans="1:12" ht="12.75">
      <c r="A70">
        <v>709</v>
      </c>
      <c r="B70" s="10">
        <v>41763</v>
      </c>
      <c r="D70">
        <v>36.3</v>
      </c>
      <c r="E70">
        <f t="shared" si="0"/>
        <v>0.8000000000000043</v>
      </c>
      <c r="F70">
        <f t="shared" si="1"/>
        <v>0.1</v>
      </c>
      <c r="G70">
        <v>42.8</v>
      </c>
      <c r="H70">
        <v>10.4</v>
      </c>
      <c r="I70">
        <v>34.9</v>
      </c>
      <c r="J70">
        <v>0.3</v>
      </c>
      <c r="K70">
        <v>9.8</v>
      </c>
      <c r="L70">
        <v>73</v>
      </c>
    </row>
    <row r="71" spans="1:12" ht="12.75">
      <c r="A71">
        <v>709</v>
      </c>
      <c r="B71" s="10">
        <v>41764</v>
      </c>
      <c r="D71">
        <v>34.8</v>
      </c>
      <c r="E71">
        <f t="shared" si="0"/>
        <v>1.5</v>
      </c>
      <c r="F71">
        <f t="shared" si="1"/>
        <v>0.5200000000000002</v>
      </c>
      <c r="G71">
        <v>42.8</v>
      </c>
      <c r="H71">
        <v>7.2</v>
      </c>
      <c r="I71">
        <v>-99.9</v>
      </c>
      <c r="J71">
        <v>1.2</v>
      </c>
      <c r="K71">
        <v>11.4</v>
      </c>
      <c r="L71">
        <v>71</v>
      </c>
    </row>
    <row r="72" spans="1:12" ht="12.75">
      <c r="A72">
        <v>709</v>
      </c>
      <c r="B72" s="10">
        <v>41765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42.8</v>
      </c>
      <c r="H72">
        <v>8.7</v>
      </c>
      <c r="I72">
        <v>-99.9</v>
      </c>
      <c r="J72">
        <v>-0.5</v>
      </c>
      <c r="K72">
        <v>9.9</v>
      </c>
      <c r="L72">
        <v>69</v>
      </c>
    </row>
    <row r="73" spans="1:12" ht="12.75">
      <c r="A73">
        <v>709</v>
      </c>
      <c r="B73" s="10">
        <v>41766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42.8</v>
      </c>
      <c r="H73">
        <v>3.4</v>
      </c>
      <c r="I73">
        <v>-99.9</v>
      </c>
      <c r="J73">
        <v>-8.3</v>
      </c>
      <c r="K73">
        <v>6.9</v>
      </c>
      <c r="L73">
        <v>67</v>
      </c>
    </row>
    <row r="74" spans="1:12" ht="12.75">
      <c r="A74">
        <v>709</v>
      </c>
      <c r="B74" s="10">
        <v>41767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42.8</v>
      </c>
      <c r="H74">
        <v>-0.8</v>
      </c>
      <c r="I74">
        <v>-99.9</v>
      </c>
      <c r="J74">
        <v>-21.7</v>
      </c>
      <c r="K74">
        <v>1.2</v>
      </c>
      <c r="L74">
        <v>66</v>
      </c>
    </row>
    <row r="75" spans="1:12" ht="12.75">
      <c r="A75">
        <v>709</v>
      </c>
      <c r="B75" s="10">
        <v>41768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43</v>
      </c>
      <c r="H75">
        <v>-0.7</v>
      </c>
      <c r="I75">
        <v>31.6</v>
      </c>
      <c r="J75">
        <v>-14.9</v>
      </c>
      <c r="K75">
        <v>-2.9</v>
      </c>
      <c r="L75">
        <v>66</v>
      </c>
    </row>
    <row r="76" spans="1:12" ht="12.75">
      <c r="A76">
        <v>709</v>
      </c>
      <c r="B76" s="10">
        <v>41769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43.1</v>
      </c>
      <c r="H76">
        <v>0.1</v>
      </c>
      <c r="I76">
        <v>37.7</v>
      </c>
      <c r="J76">
        <v>-9.4</v>
      </c>
      <c r="K76">
        <v>0.9</v>
      </c>
      <c r="L76">
        <v>67</v>
      </c>
    </row>
    <row r="77" spans="1:12" ht="12.75">
      <c r="A77">
        <v>709</v>
      </c>
      <c r="B77" s="10">
        <v>41770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43.5</v>
      </c>
      <c r="H77">
        <v>-1.1</v>
      </c>
      <c r="I77">
        <v>4.3</v>
      </c>
      <c r="J77">
        <v>-11</v>
      </c>
      <c r="K77">
        <v>1.3</v>
      </c>
      <c r="L77">
        <v>72</v>
      </c>
    </row>
    <row r="78" spans="1:12" ht="12.75">
      <c r="A78">
        <v>709</v>
      </c>
      <c r="B78" s="10">
        <v>41771</v>
      </c>
      <c r="D78">
        <v>33.8</v>
      </c>
      <c r="E78">
        <f t="shared" si="0"/>
        <v>-0.5</v>
      </c>
      <c r="F78">
        <f t="shared" si="1"/>
        <v>-0.11999999999999886</v>
      </c>
      <c r="G78">
        <v>44.4</v>
      </c>
      <c r="H78">
        <v>-5.7</v>
      </c>
      <c r="I78">
        <v>25.6</v>
      </c>
      <c r="J78">
        <v>-10</v>
      </c>
      <c r="K78">
        <v>-3.1</v>
      </c>
      <c r="L78">
        <v>74</v>
      </c>
    </row>
    <row r="79" spans="1:12" ht="12.75">
      <c r="A79">
        <v>709</v>
      </c>
      <c r="B79" s="10">
        <v>41772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44.5</v>
      </c>
      <c r="H79">
        <v>-7.5</v>
      </c>
      <c r="I79">
        <v>1.7</v>
      </c>
      <c r="J79">
        <v>-18.6</v>
      </c>
      <c r="K79">
        <v>-5.1</v>
      </c>
      <c r="L79">
        <v>70</v>
      </c>
    </row>
    <row r="80" spans="1:12" ht="12.75">
      <c r="A80">
        <v>709</v>
      </c>
      <c r="B80" s="10">
        <v>41773</v>
      </c>
      <c r="D80">
        <v>34</v>
      </c>
      <c r="E80">
        <f t="shared" si="0"/>
        <v>0</v>
      </c>
      <c r="F80">
        <f t="shared" si="1"/>
        <v>-0.3</v>
      </c>
      <c r="G80">
        <v>44.5</v>
      </c>
      <c r="H80">
        <v>-6.5</v>
      </c>
      <c r="I80">
        <v>23.1</v>
      </c>
      <c r="J80">
        <v>-17.2</v>
      </c>
      <c r="K80">
        <v>-8</v>
      </c>
      <c r="L80">
        <v>69</v>
      </c>
    </row>
    <row r="81" spans="1:12" ht="12.75">
      <c r="A81">
        <v>709</v>
      </c>
      <c r="B81" s="10">
        <v>41774</v>
      </c>
      <c r="D81">
        <v>34</v>
      </c>
      <c r="E81">
        <f t="shared" si="0"/>
        <v>0</v>
      </c>
      <c r="F81">
        <f t="shared" si="1"/>
        <v>-0.22000000000000028</v>
      </c>
      <c r="G81">
        <v>44.5</v>
      </c>
      <c r="H81">
        <v>-0.4</v>
      </c>
      <c r="I81">
        <v>4.4</v>
      </c>
      <c r="J81">
        <v>-21.3</v>
      </c>
      <c r="K81">
        <v>-6.7</v>
      </c>
      <c r="L81">
        <v>68</v>
      </c>
    </row>
    <row r="82" spans="1:12" ht="12.75">
      <c r="A82">
        <v>709</v>
      </c>
      <c r="B82" s="10">
        <v>41775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44.5</v>
      </c>
      <c r="H82">
        <v>3.7</v>
      </c>
      <c r="I82">
        <v>33.7</v>
      </c>
      <c r="J82">
        <v>-99.9</v>
      </c>
      <c r="K82">
        <v>2.7</v>
      </c>
      <c r="L82">
        <v>68</v>
      </c>
    </row>
    <row r="83" spans="1:12" ht="12.75">
      <c r="A83">
        <v>709</v>
      </c>
      <c r="B83" s="10">
        <v>41776</v>
      </c>
      <c r="D83">
        <v>33.3</v>
      </c>
      <c r="E83">
        <f t="shared" si="0"/>
        <v>0.4000000000000057</v>
      </c>
      <c r="F83">
        <f t="shared" si="1"/>
        <v>0.1</v>
      </c>
      <c r="G83">
        <v>44.5</v>
      </c>
      <c r="H83">
        <v>2.1</v>
      </c>
      <c r="I83">
        <v>-99.9</v>
      </c>
      <c r="J83">
        <v>-12.6</v>
      </c>
      <c r="K83">
        <v>5</v>
      </c>
      <c r="L83">
        <v>67</v>
      </c>
    </row>
    <row r="84" spans="1:12" ht="12.75">
      <c r="A84">
        <v>709</v>
      </c>
      <c r="B84" s="10">
        <v>41777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44.6</v>
      </c>
      <c r="H84">
        <v>4.9</v>
      </c>
      <c r="I84">
        <v>-99.9</v>
      </c>
      <c r="J84">
        <v>-9.6</v>
      </c>
      <c r="K84">
        <v>6</v>
      </c>
      <c r="L84">
        <v>63</v>
      </c>
    </row>
    <row r="85" spans="1:12" ht="12.75">
      <c r="A85">
        <v>709</v>
      </c>
      <c r="B85" s="10">
        <v>41778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44.6</v>
      </c>
      <c r="H85">
        <v>10.1</v>
      </c>
      <c r="I85">
        <v>-99.9</v>
      </c>
      <c r="J85">
        <v>-18</v>
      </c>
      <c r="K85">
        <v>10.4</v>
      </c>
      <c r="L85">
        <v>59</v>
      </c>
    </row>
    <row r="86" spans="1:12" ht="12.75">
      <c r="A86">
        <v>709</v>
      </c>
      <c r="B86" s="10">
        <v>41779</v>
      </c>
      <c r="D86">
        <v>28.7</v>
      </c>
      <c r="E86">
        <f t="shared" si="0"/>
        <v>1.6999999999999993</v>
      </c>
      <c r="F86">
        <f t="shared" si="1"/>
        <v>1.06</v>
      </c>
      <c r="G86">
        <v>44.7</v>
      </c>
      <c r="H86">
        <v>3.5</v>
      </c>
      <c r="I86">
        <v>-99.9</v>
      </c>
      <c r="J86">
        <v>-4.2</v>
      </c>
      <c r="K86">
        <v>9.9</v>
      </c>
      <c r="L86">
        <v>56</v>
      </c>
    </row>
    <row r="87" spans="1:12" ht="12.75">
      <c r="A87">
        <v>709</v>
      </c>
      <c r="B87" s="10">
        <v>41780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44.7</v>
      </c>
      <c r="H87">
        <v>6.2</v>
      </c>
      <c r="I87">
        <v>30</v>
      </c>
      <c r="J87">
        <v>-11</v>
      </c>
      <c r="K87">
        <v>7.2</v>
      </c>
      <c r="L87">
        <v>53</v>
      </c>
    </row>
    <row r="88" spans="1:12" ht="12.75">
      <c r="A88">
        <v>709</v>
      </c>
      <c r="B88" s="10">
        <v>41781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44.7</v>
      </c>
      <c r="H88">
        <v>5.5</v>
      </c>
      <c r="I88">
        <v>-99.9</v>
      </c>
      <c r="J88">
        <v>-5</v>
      </c>
      <c r="K88">
        <v>8.2</v>
      </c>
      <c r="L88">
        <v>51</v>
      </c>
    </row>
    <row r="89" spans="1:12" ht="12.75">
      <c r="A89">
        <v>709</v>
      </c>
      <c r="B89" s="10">
        <v>41782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44.7</v>
      </c>
      <c r="H89">
        <v>5</v>
      </c>
      <c r="I89">
        <v>15.4</v>
      </c>
      <c r="J89">
        <v>3.5</v>
      </c>
      <c r="K89">
        <v>8.7</v>
      </c>
      <c r="L89">
        <v>49</v>
      </c>
    </row>
    <row r="90" spans="1:12" ht="12.75">
      <c r="A90">
        <v>709</v>
      </c>
      <c r="B90" s="10">
        <v>41783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44.9</v>
      </c>
      <c r="H90">
        <v>3.9</v>
      </c>
      <c r="I90">
        <v>-99.9</v>
      </c>
      <c r="J90">
        <v>-1.3</v>
      </c>
      <c r="K90">
        <v>7.8</v>
      </c>
      <c r="L90">
        <v>47</v>
      </c>
    </row>
    <row r="91" spans="1:12" ht="12.75">
      <c r="A91">
        <v>709</v>
      </c>
      <c r="B91" s="10">
        <v>41784</v>
      </c>
      <c r="D91">
        <v>23.2</v>
      </c>
      <c r="E91">
        <f t="shared" si="0"/>
        <v>0.8000000000000007</v>
      </c>
      <c r="F91">
        <f t="shared" si="1"/>
        <v>1.1</v>
      </c>
      <c r="G91">
        <v>45.1</v>
      </c>
      <c r="H91">
        <v>2.3</v>
      </c>
      <c r="I91">
        <v>-99.9</v>
      </c>
      <c r="J91">
        <v>-6.1</v>
      </c>
      <c r="K91">
        <v>5.6</v>
      </c>
      <c r="L91">
        <v>46</v>
      </c>
    </row>
    <row r="92" spans="1:12" ht="12.75">
      <c r="A92">
        <v>709</v>
      </c>
      <c r="B92" s="10">
        <v>41785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45.4</v>
      </c>
      <c r="H92">
        <v>1.5</v>
      </c>
      <c r="I92">
        <v>36.5</v>
      </c>
      <c r="J92">
        <v>-10.9</v>
      </c>
      <c r="K92">
        <v>4.3</v>
      </c>
      <c r="L92">
        <v>44</v>
      </c>
    </row>
    <row r="93" spans="1:12" ht="12.75">
      <c r="A93">
        <v>709</v>
      </c>
      <c r="B93" s="10">
        <v>41786</v>
      </c>
      <c r="D93">
        <v>20.7</v>
      </c>
      <c r="E93">
        <f t="shared" si="0"/>
        <v>1.8000000000000007</v>
      </c>
      <c r="F93">
        <f t="shared" si="1"/>
        <v>1</v>
      </c>
      <c r="G93">
        <v>45.5</v>
      </c>
      <c r="H93">
        <v>6.8</v>
      </c>
      <c r="I93">
        <v>-99.9</v>
      </c>
      <c r="J93">
        <v>-7.7</v>
      </c>
      <c r="K93">
        <v>7.5</v>
      </c>
      <c r="L93">
        <v>41</v>
      </c>
    </row>
    <row r="94" spans="1:12" ht="12.75">
      <c r="A94">
        <v>709</v>
      </c>
      <c r="B94" s="10">
        <v>41787</v>
      </c>
      <c r="D94">
        <v>18.6</v>
      </c>
      <c r="E94">
        <f t="shared" si="0"/>
        <v>2.099999999999998</v>
      </c>
      <c r="F94">
        <f t="shared" si="1"/>
        <v>1.2</v>
      </c>
      <c r="G94">
        <v>45.5</v>
      </c>
      <c r="H94">
        <v>9.9</v>
      </c>
      <c r="I94">
        <v>-99.9</v>
      </c>
      <c r="J94">
        <v>0.5</v>
      </c>
      <c r="K94">
        <v>11.2</v>
      </c>
      <c r="L94">
        <v>37</v>
      </c>
    </row>
    <row r="95" spans="1:12" ht="12.75">
      <c r="A95">
        <v>709</v>
      </c>
      <c r="B95" s="10">
        <v>41788</v>
      </c>
      <c r="D95">
        <v>16.5</v>
      </c>
      <c r="E95">
        <f t="shared" si="0"/>
        <v>2.1000000000000014</v>
      </c>
      <c r="F95">
        <f t="shared" si="1"/>
        <v>1.5</v>
      </c>
      <c r="G95">
        <v>45.5</v>
      </c>
      <c r="H95">
        <v>10.3</v>
      </c>
      <c r="I95">
        <v>41.2</v>
      </c>
      <c r="J95">
        <v>5.2</v>
      </c>
      <c r="K95">
        <v>13.6</v>
      </c>
      <c r="L95">
        <v>33</v>
      </c>
    </row>
    <row r="96" spans="1:12" ht="12.75">
      <c r="A96">
        <v>709</v>
      </c>
      <c r="B96" s="10">
        <v>41789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45.5</v>
      </c>
      <c r="H96">
        <v>7.2</v>
      </c>
      <c r="I96">
        <v>-99.9</v>
      </c>
      <c r="J96">
        <v>1.2</v>
      </c>
      <c r="K96">
        <v>12.6</v>
      </c>
      <c r="L96">
        <v>29</v>
      </c>
    </row>
    <row r="97" spans="1:12" ht="12.75">
      <c r="A97">
        <v>709</v>
      </c>
      <c r="B97" s="10">
        <v>41790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45.6</v>
      </c>
      <c r="H97">
        <v>4.1</v>
      </c>
      <c r="I97">
        <v>32.7</v>
      </c>
      <c r="J97">
        <v>-3</v>
      </c>
      <c r="K97">
        <v>7.2</v>
      </c>
      <c r="L97">
        <v>29</v>
      </c>
    </row>
    <row r="98" spans="1:12" ht="12.75">
      <c r="A98">
        <v>709</v>
      </c>
      <c r="B98" s="10">
        <v>41791</v>
      </c>
      <c r="D98">
        <v>12.6</v>
      </c>
      <c r="E98">
        <f t="shared" si="0"/>
        <v>1.5</v>
      </c>
      <c r="F98">
        <f t="shared" si="1"/>
        <v>1.6199999999999999</v>
      </c>
      <c r="G98">
        <v>45.6</v>
      </c>
      <c r="H98">
        <v>8.4</v>
      </c>
      <c r="I98">
        <v>16.1</v>
      </c>
      <c r="J98">
        <v>1.9</v>
      </c>
      <c r="K98">
        <v>9</v>
      </c>
      <c r="L98">
        <v>26</v>
      </c>
    </row>
    <row r="99" spans="1:12" ht="12.75">
      <c r="A99">
        <v>709</v>
      </c>
      <c r="B99" s="10">
        <v>41792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45.6</v>
      </c>
      <c r="H99">
        <v>5.1</v>
      </c>
      <c r="I99">
        <v>34.9</v>
      </c>
      <c r="J99">
        <v>2</v>
      </c>
      <c r="K99">
        <v>11.2</v>
      </c>
      <c r="L99">
        <v>22</v>
      </c>
    </row>
    <row r="100" spans="1:12" ht="12.75">
      <c r="A100">
        <v>709</v>
      </c>
      <c r="B100" s="10">
        <v>41793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45.6</v>
      </c>
      <c r="H100">
        <v>7.6</v>
      </c>
      <c r="I100">
        <v>-99.9</v>
      </c>
      <c r="J100">
        <v>-1.3</v>
      </c>
      <c r="K100">
        <v>10.7</v>
      </c>
      <c r="L100">
        <v>19</v>
      </c>
    </row>
    <row r="101" spans="1:12" ht="12.75">
      <c r="A101">
        <v>709</v>
      </c>
      <c r="B101" s="10">
        <v>41794</v>
      </c>
      <c r="D101">
        <v>5.5</v>
      </c>
      <c r="E101">
        <f t="shared" si="0"/>
        <v>2.6999999999999993</v>
      </c>
      <c r="F101">
        <f t="shared" si="1"/>
        <v>1.86</v>
      </c>
      <c r="G101">
        <v>45.6</v>
      </c>
      <c r="H101">
        <v>6.9</v>
      </c>
      <c r="I101">
        <v>26.3</v>
      </c>
      <c r="J101">
        <v>5.6</v>
      </c>
      <c r="K101">
        <v>13.5</v>
      </c>
      <c r="L101">
        <v>15</v>
      </c>
    </row>
    <row r="102" spans="1:12" ht="12.75">
      <c r="A102">
        <v>709</v>
      </c>
      <c r="B102" s="10">
        <v>41795</v>
      </c>
      <c r="D102">
        <v>3.3</v>
      </c>
      <c r="E102">
        <f t="shared" si="0"/>
        <v>2.2</v>
      </c>
      <c r="F102">
        <f t="shared" si="1"/>
        <v>2.16</v>
      </c>
      <c r="G102">
        <v>45.6</v>
      </c>
      <c r="H102">
        <v>3.3</v>
      </c>
      <c r="I102">
        <v>19.1</v>
      </c>
      <c r="J102">
        <v>2.6</v>
      </c>
      <c r="K102">
        <v>11.3</v>
      </c>
      <c r="L102">
        <v>11</v>
      </c>
    </row>
    <row r="103" spans="1:12" ht="12.75">
      <c r="A103">
        <v>709</v>
      </c>
      <c r="B103" s="10">
        <v>41796</v>
      </c>
      <c r="D103">
        <v>1.7</v>
      </c>
      <c r="E103">
        <f t="shared" si="0"/>
        <v>1.5999999999999999</v>
      </c>
      <c r="F103">
        <f t="shared" si="1"/>
        <v>2.18</v>
      </c>
      <c r="G103">
        <v>45.5</v>
      </c>
      <c r="H103">
        <v>4.3</v>
      </c>
      <c r="I103">
        <v>23.5</v>
      </c>
      <c r="J103">
        <v>2.5</v>
      </c>
      <c r="K103">
        <v>10.3</v>
      </c>
      <c r="L103">
        <v>7</v>
      </c>
    </row>
    <row r="104" spans="1:12" ht="12.75">
      <c r="A104">
        <v>709</v>
      </c>
      <c r="B104" s="10">
        <v>41797</v>
      </c>
      <c r="D104">
        <v>0.8</v>
      </c>
      <c r="E104">
        <f t="shared" si="0"/>
        <v>0.8999999999999999</v>
      </c>
      <c r="F104">
        <f t="shared" si="1"/>
        <v>1.9000000000000004</v>
      </c>
      <c r="G104">
        <v>45.5</v>
      </c>
      <c r="H104">
        <v>5.1</v>
      </c>
      <c r="I104">
        <v>-99.9</v>
      </c>
      <c r="J104">
        <v>-1.3</v>
      </c>
      <c r="K104">
        <v>10.8</v>
      </c>
      <c r="L104">
        <v>3</v>
      </c>
    </row>
    <row r="105" spans="1:12" ht="12.75">
      <c r="A105" s="9">
        <v>709</v>
      </c>
      <c r="B105" s="13">
        <v>41798</v>
      </c>
      <c r="C105" s="9"/>
      <c r="D105" s="9">
        <v>-0.1</v>
      </c>
      <c r="E105" s="9">
        <f t="shared" si="0"/>
        <v>0.9</v>
      </c>
      <c r="F105" s="9">
        <f t="shared" si="1"/>
        <v>1.6599999999999997</v>
      </c>
      <c r="G105" s="9">
        <v>45.5</v>
      </c>
      <c r="H105" s="9">
        <v>6.6</v>
      </c>
      <c r="I105" s="9">
        <v>-99.9</v>
      </c>
      <c r="J105" s="9">
        <v>3.4</v>
      </c>
      <c r="K105" s="9">
        <v>10.9</v>
      </c>
      <c r="L105" s="9">
        <v>-1</v>
      </c>
    </row>
    <row r="106" spans="4:11" ht="12.75">
      <c r="D106" s="14" t="s">
        <v>48</v>
      </c>
      <c r="E106" s="33">
        <f>AVERAGE(E56:E105)</f>
        <v>0.7739999999999999</v>
      </c>
      <c r="F106" s="33">
        <f>AVERAGE(F56:F105)</f>
        <v>0.7721739130434782</v>
      </c>
      <c r="G106">
        <f>G105-G56</f>
        <v>5</v>
      </c>
      <c r="H106" t="s">
        <v>62</v>
      </c>
      <c r="J106" s="34" t="s">
        <v>63</v>
      </c>
      <c r="K106" s="33">
        <f>AVERAGE(K56:K105)</f>
        <v>5.17</v>
      </c>
    </row>
    <row r="107" spans="4:6" ht="12.75">
      <c r="D107" s="14" t="s">
        <v>49</v>
      </c>
      <c r="E107" s="22">
        <f>MAX(E56:E105)</f>
        <v>2.6999999999999993</v>
      </c>
      <c r="F107" s="22">
        <f>MAX(F56:F105)</f>
        <v>2.18</v>
      </c>
    </row>
    <row r="108" spans="4:5" ht="12.75">
      <c r="D108" s="14" t="s">
        <v>35</v>
      </c>
      <c r="E108" s="14">
        <f>COUNT(E56:E105)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pane xSplit="2" ySplit="7" topLeftCell="C6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F103"/>
    </sheetView>
  </sheetViews>
  <sheetFormatPr defaultColWidth="9.140625" defaultRowHeight="12.75"/>
  <cols>
    <col min="2" max="2" width="10.7109375" style="0" bestFit="1" customWidth="1"/>
    <col min="6" max="6" width="12.140625" style="0" bestFit="1" customWidth="1"/>
  </cols>
  <sheetData>
    <row r="1" ht="12.75">
      <c r="A1" t="s">
        <v>65</v>
      </c>
    </row>
    <row r="4" spans="5:6" ht="12.75">
      <c r="E4" s="14"/>
      <c r="F4" s="3" t="s">
        <v>53</v>
      </c>
    </row>
    <row r="5" spans="5:6" ht="12.75">
      <c r="E5" s="14"/>
      <c r="F5" s="3" t="s">
        <v>55</v>
      </c>
    </row>
    <row r="6" spans="5:6" ht="12.75">
      <c r="E6" s="14" t="s">
        <v>57</v>
      </c>
      <c r="F6" s="32" t="s">
        <v>57</v>
      </c>
    </row>
    <row r="7" spans="1:12" ht="12.75">
      <c r="A7" s="9" t="s">
        <v>21</v>
      </c>
      <c r="B7" s="9" t="s">
        <v>2</v>
      </c>
      <c r="C7" s="9" t="s">
        <v>61</v>
      </c>
      <c r="D7" s="9" t="s">
        <v>23</v>
      </c>
      <c r="E7" s="36" t="s">
        <v>59</v>
      </c>
      <c r="F7" s="6" t="s">
        <v>59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</row>
    <row r="8" spans="1:12" ht="12.75">
      <c r="A8">
        <v>709</v>
      </c>
      <c r="B8" s="10">
        <v>41334</v>
      </c>
      <c r="D8">
        <v>14</v>
      </c>
      <c r="G8">
        <v>19.6</v>
      </c>
      <c r="H8">
        <v>-7.8</v>
      </c>
      <c r="I8">
        <v>26.2</v>
      </c>
      <c r="J8">
        <v>-18.3</v>
      </c>
      <c r="K8">
        <v>-10.3</v>
      </c>
      <c r="L8">
        <v>56</v>
      </c>
    </row>
    <row r="9" spans="1:12" ht="12.75">
      <c r="A9">
        <v>709</v>
      </c>
      <c r="B9" s="10">
        <v>41335</v>
      </c>
      <c r="D9">
        <v>14.3</v>
      </c>
      <c r="G9">
        <v>19.8</v>
      </c>
      <c r="H9">
        <v>-3.3</v>
      </c>
      <c r="I9">
        <v>7.4</v>
      </c>
      <c r="J9">
        <v>-7.9</v>
      </c>
      <c r="K9">
        <v>-5.2</v>
      </c>
      <c r="L9">
        <v>56</v>
      </c>
    </row>
    <row r="10" spans="1:12" ht="12.75">
      <c r="A10">
        <v>709</v>
      </c>
      <c r="B10" s="10">
        <v>41336</v>
      </c>
      <c r="D10">
        <v>14.3</v>
      </c>
      <c r="G10">
        <v>19.8</v>
      </c>
      <c r="H10">
        <v>-2.1</v>
      </c>
      <c r="I10">
        <v>4.8</v>
      </c>
      <c r="J10">
        <v>-8.3</v>
      </c>
      <c r="K10">
        <v>-1.5</v>
      </c>
      <c r="L10">
        <v>54</v>
      </c>
    </row>
    <row r="11" spans="1:12" ht="12.75">
      <c r="A11">
        <v>709</v>
      </c>
      <c r="B11" s="10">
        <v>41337</v>
      </c>
      <c r="D11">
        <v>14.9</v>
      </c>
      <c r="G11">
        <v>20.4</v>
      </c>
      <c r="H11">
        <v>-2.1</v>
      </c>
      <c r="I11">
        <v>19.7</v>
      </c>
      <c r="J11">
        <v>-2.9</v>
      </c>
      <c r="K11">
        <v>-1</v>
      </c>
      <c r="L11">
        <v>58</v>
      </c>
    </row>
    <row r="12" spans="1:12" ht="12.75">
      <c r="A12">
        <v>709</v>
      </c>
      <c r="B12" s="10">
        <v>41338</v>
      </c>
      <c r="D12">
        <v>15.4</v>
      </c>
      <c r="G12">
        <v>21</v>
      </c>
      <c r="H12">
        <v>-14.3</v>
      </c>
      <c r="I12">
        <v>1.7</v>
      </c>
      <c r="J12">
        <v>-15.8</v>
      </c>
      <c r="K12">
        <v>-8.5</v>
      </c>
      <c r="L12">
        <v>63</v>
      </c>
    </row>
    <row r="13" spans="1:12" ht="12.75">
      <c r="A13">
        <v>709</v>
      </c>
      <c r="B13" s="10">
        <v>41339</v>
      </c>
      <c r="D13">
        <v>15.5</v>
      </c>
      <c r="G13">
        <v>21</v>
      </c>
      <c r="H13">
        <v>-8</v>
      </c>
      <c r="I13">
        <v>4.2</v>
      </c>
      <c r="J13">
        <v>-17.2</v>
      </c>
      <c r="K13">
        <v>-7</v>
      </c>
      <c r="L13">
        <v>59</v>
      </c>
    </row>
    <row r="14" spans="1:12" ht="12.75">
      <c r="A14">
        <v>709</v>
      </c>
      <c r="B14" s="10">
        <v>41340</v>
      </c>
      <c r="D14">
        <v>15.5</v>
      </c>
      <c r="G14">
        <v>21</v>
      </c>
      <c r="H14">
        <v>0</v>
      </c>
      <c r="I14">
        <v>8.2</v>
      </c>
      <c r="J14">
        <v>-8.1</v>
      </c>
      <c r="K14">
        <v>0.3</v>
      </c>
      <c r="L14">
        <v>57</v>
      </c>
    </row>
    <row r="15" spans="1:12" ht="12.75">
      <c r="A15">
        <v>709</v>
      </c>
      <c r="B15" s="10">
        <v>41341</v>
      </c>
      <c r="D15">
        <v>15.5</v>
      </c>
      <c r="G15">
        <v>21</v>
      </c>
      <c r="H15">
        <v>2.4</v>
      </c>
      <c r="I15">
        <v>16.6</v>
      </c>
      <c r="J15">
        <v>-6</v>
      </c>
      <c r="K15">
        <v>2.9</v>
      </c>
      <c r="L15">
        <v>55</v>
      </c>
    </row>
    <row r="16" spans="1:12" ht="12.75">
      <c r="A16">
        <v>709</v>
      </c>
      <c r="B16" s="10">
        <v>41342</v>
      </c>
      <c r="D16">
        <v>15.5</v>
      </c>
      <c r="G16">
        <v>21</v>
      </c>
      <c r="H16">
        <v>-2.5</v>
      </c>
      <c r="I16">
        <v>19.6</v>
      </c>
      <c r="J16">
        <v>-2.9</v>
      </c>
      <c r="K16">
        <v>2</v>
      </c>
      <c r="L16">
        <v>52</v>
      </c>
    </row>
    <row r="17" spans="1:12" ht="12.75">
      <c r="A17">
        <v>709</v>
      </c>
      <c r="B17" s="10">
        <v>41343</v>
      </c>
      <c r="D17">
        <v>15.9</v>
      </c>
      <c r="G17">
        <v>21.5</v>
      </c>
      <c r="H17">
        <v>-11.1</v>
      </c>
      <c r="I17">
        <v>22.9</v>
      </c>
      <c r="J17">
        <v>-11.1</v>
      </c>
      <c r="K17">
        <v>-4.6</v>
      </c>
      <c r="L17">
        <v>54</v>
      </c>
    </row>
    <row r="18" spans="1:12" ht="12.75">
      <c r="A18">
        <v>709</v>
      </c>
      <c r="B18" s="10">
        <v>41344</v>
      </c>
      <c r="D18">
        <v>15.9</v>
      </c>
      <c r="G18">
        <v>21.5</v>
      </c>
      <c r="H18">
        <v>-6.7</v>
      </c>
      <c r="I18">
        <v>-2.2</v>
      </c>
      <c r="J18">
        <v>-14.3</v>
      </c>
      <c r="K18">
        <v>-7.6</v>
      </c>
      <c r="L18">
        <v>55</v>
      </c>
    </row>
    <row r="19" spans="1:12" ht="12.75">
      <c r="A19">
        <v>709</v>
      </c>
      <c r="B19" s="10">
        <v>41345</v>
      </c>
      <c r="D19">
        <v>15.9</v>
      </c>
      <c r="G19">
        <v>21.7</v>
      </c>
      <c r="H19">
        <v>-3.3</v>
      </c>
      <c r="I19">
        <v>17.4</v>
      </c>
      <c r="J19">
        <v>-13.7</v>
      </c>
      <c r="K19">
        <v>-4</v>
      </c>
      <c r="L19">
        <v>55</v>
      </c>
    </row>
    <row r="20" spans="1:12" ht="12.75">
      <c r="A20">
        <v>709</v>
      </c>
      <c r="B20" s="10">
        <v>41346</v>
      </c>
      <c r="D20">
        <v>16.1</v>
      </c>
      <c r="G20">
        <v>21.9</v>
      </c>
      <c r="H20">
        <v>-3.8</v>
      </c>
      <c r="I20">
        <v>-99.9</v>
      </c>
      <c r="J20">
        <v>-3.8</v>
      </c>
      <c r="K20">
        <v>-2.1</v>
      </c>
      <c r="L20">
        <v>56</v>
      </c>
    </row>
    <row r="21" spans="1:12" ht="12.75">
      <c r="A21">
        <v>709</v>
      </c>
      <c r="B21" s="10">
        <v>41347</v>
      </c>
      <c r="D21">
        <v>16.1</v>
      </c>
      <c r="G21">
        <v>21.9</v>
      </c>
      <c r="H21">
        <v>-1.2</v>
      </c>
      <c r="I21">
        <v>6</v>
      </c>
      <c r="J21">
        <v>-8.5</v>
      </c>
      <c r="K21">
        <v>0.3</v>
      </c>
      <c r="L21">
        <v>56</v>
      </c>
    </row>
    <row r="22" spans="1:12" ht="12.75">
      <c r="A22">
        <v>709</v>
      </c>
      <c r="B22" s="10">
        <v>41348</v>
      </c>
      <c r="D22">
        <v>16.1</v>
      </c>
      <c r="G22">
        <v>21.9</v>
      </c>
      <c r="H22">
        <v>2.8</v>
      </c>
      <c r="I22">
        <v>-99.9</v>
      </c>
      <c r="J22">
        <v>-6.9</v>
      </c>
      <c r="K22">
        <v>3.1</v>
      </c>
      <c r="L22">
        <v>54</v>
      </c>
    </row>
    <row r="23" spans="1:12" ht="12.75">
      <c r="A23">
        <v>709</v>
      </c>
      <c r="B23" s="10">
        <v>41349</v>
      </c>
      <c r="D23">
        <v>16.1</v>
      </c>
      <c r="G23">
        <v>21.9</v>
      </c>
      <c r="H23">
        <v>0.7</v>
      </c>
      <c r="I23">
        <v>20.2</v>
      </c>
      <c r="J23">
        <v>-5.7</v>
      </c>
      <c r="K23">
        <v>5.1</v>
      </c>
      <c r="L23">
        <v>53</v>
      </c>
    </row>
    <row r="24" spans="1:12" ht="12.75">
      <c r="A24">
        <v>709</v>
      </c>
      <c r="B24" s="10">
        <v>41350</v>
      </c>
      <c r="D24">
        <v>16.1</v>
      </c>
      <c r="G24">
        <v>21.9</v>
      </c>
      <c r="H24">
        <v>-2.8</v>
      </c>
      <c r="I24">
        <v>33.7</v>
      </c>
      <c r="J24">
        <v>-2.9</v>
      </c>
      <c r="K24">
        <v>1.4</v>
      </c>
      <c r="L24">
        <v>53</v>
      </c>
    </row>
    <row r="25" spans="1:12" ht="12.75">
      <c r="A25">
        <v>709</v>
      </c>
      <c r="B25" s="10">
        <v>41351</v>
      </c>
      <c r="D25">
        <v>16.1</v>
      </c>
      <c r="G25">
        <v>22.2</v>
      </c>
      <c r="H25">
        <v>-10.2</v>
      </c>
      <c r="I25">
        <v>18.1</v>
      </c>
      <c r="J25">
        <v>-10.2</v>
      </c>
      <c r="K25">
        <v>-4</v>
      </c>
      <c r="L25">
        <v>53</v>
      </c>
    </row>
    <row r="26" spans="1:12" ht="12.75">
      <c r="A26">
        <v>709</v>
      </c>
      <c r="B26" s="10">
        <v>41352</v>
      </c>
      <c r="D26">
        <v>16.1</v>
      </c>
      <c r="G26">
        <v>22.4</v>
      </c>
      <c r="H26">
        <v>-7.1</v>
      </c>
      <c r="I26">
        <v>14</v>
      </c>
      <c r="J26">
        <v>-15.2</v>
      </c>
      <c r="K26">
        <v>-7.1</v>
      </c>
      <c r="L26">
        <v>53</v>
      </c>
    </row>
    <row r="27" spans="1:12" ht="12.75">
      <c r="A27">
        <v>709</v>
      </c>
      <c r="B27" s="10">
        <v>41353</v>
      </c>
      <c r="D27">
        <v>16.1</v>
      </c>
      <c r="G27">
        <v>22.4</v>
      </c>
      <c r="H27">
        <v>-14.9</v>
      </c>
      <c r="I27">
        <v>-99.9</v>
      </c>
      <c r="J27">
        <v>-16.3</v>
      </c>
      <c r="K27">
        <v>-5</v>
      </c>
      <c r="L27">
        <v>52</v>
      </c>
    </row>
    <row r="28" spans="1:12" ht="12.75">
      <c r="A28">
        <v>709</v>
      </c>
      <c r="B28" s="10">
        <v>41354</v>
      </c>
      <c r="D28">
        <v>16.3</v>
      </c>
      <c r="G28">
        <v>22.4</v>
      </c>
      <c r="H28">
        <v>-2</v>
      </c>
      <c r="I28">
        <v>34.1</v>
      </c>
      <c r="J28">
        <v>-10.2</v>
      </c>
      <c r="K28">
        <v>-1.6</v>
      </c>
      <c r="L28">
        <v>52</v>
      </c>
    </row>
    <row r="29" spans="1:12" ht="12.75">
      <c r="A29">
        <v>709</v>
      </c>
      <c r="B29" s="10">
        <v>41355</v>
      </c>
      <c r="D29">
        <v>16.9</v>
      </c>
      <c r="G29">
        <v>23.2</v>
      </c>
      <c r="H29">
        <v>-12.3</v>
      </c>
      <c r="I29">
        <v>21.7</v>
      </c>
      <c r="J29">
        <v>-12.4</v>
      </c>
      <c r="K29">
        <v>-5</v>
      </c>
      <c r="L29">
        <v>59</v>
      </c>
    </row>
    <row r="30" spans="1:12" ht="12.75">
      <c r="A30">
        <v>709</v>
      </c>
      <c r="B30" s="10">
        <v>41356</v>
      </c>
      <c r="D30">
        <v>17</v>
      </c>
      <c r="G30">
        <v>23.3</v>
      </c>
      <c r="H30">
        <v>-11</v>
      </c>
      <c r="I30">
        <v>14.7</v>
      </c>
      <c r="J30">
        <v>-13.9</v>
      </c>
      <c r="K30">
        <v>-9.7</v>
      </c>
      <c r="L30">
        <v>56</v>
      </c>
    </row>
    <row r="31" spans="1:12" ht="12.75">
      <c r="A31">
        <v>709</v>
      </c>
      <c r="B31" s="10">
        <v>41357</v>
      </c>
      <c r="D31">
        <v>17.5</v>
      </c>
      <c r="G31">
        <v>23.9</v>
      </c>
      <c r="H31">
        <v>-13.8</v>
      </c>
      <c r="I31">
        <v>13.8</v>
      </c>
      <c r="J31">
        <v>-16.9</v>
      </c>
      <c r="K31">
        <v>-11.7</v>
      </c>
      <c r="L31">
        <v>63</v>
      </c>
    </row>
    <row r="32" spans="1:12" ht="12.75">
      <c r="A32">
        <v>709</v>
      </c>
      <c r="B32" s="10">
        <v>41358</v>
      </c>
      <c r="D32">
        <v>17.8</v>
      </c>
      <c r="G32">
        <v>24.1</v>
      </c>
      <c r="H32">
        <v>-17</v>
      </c>
      <c r="I32">
        <v>-5.7</v>
      </c>
      <c r="J32">
        <v>-17</v>
      </c>
      <c r="K32">
        <v>-12.6</v>
      </c>
      <c r="L32">
        <v>63</v>
      </c>
    </row>
    <row r="33" spans="1:12" ht="12.75">
      <c r="A33">
        <v>709</v>
      </c>
      <c r="B33" s="10">
        <v>41359</v>
      </c>
      <c r="D33">
        <v>17.8</v>
      </c>
      <c r="G33">
        <v>24.1</v>
      </c>
      <c r="H33">
        <v>-9.3</v>
      </c>
      <c r="I33">
        <v>-2.1</v>
      </c>
      <c r="J33">
        <v>-17.1</v>
      </c>
      <c r="K33">
        <v>-10.5</v>
      </c>
      <c r="L33">
        <v>61</v>
      </c>
    </row>
    <row r="34" spans="1:12" ht="12.75">
      <c r="A34">
        <v>709</v>
      </c>
      <c r="B34" s="10">
        <v>41360</v>
      </c>
      <c r="D34">
        <v>17.8</v>
      </c>
      <c r="G34">
        <v>24.1</v>
      </c>
      <c r="H34">
        <v>-2.6</v>
      </c>
      <c r="I34">
        <v>18.5</v>
      </c>
      <c r="J34">
        <v>-10</v>
      </c>
      <c r="K34">
        <v>-2.4</v>
      </c>
      <c r="L34">
        <v>60</v>
      </c>
    </row>
    <row r="35" spans="1:12" ht="12.75">
      <c r="A35">
        <v>709</v>
      </c>
      <c r="B35" s="10">
        <v>41361</v>
      </c>
      <c r="D35">
        <v>17.8</v>
      </c>
      <c r="G35">
        <v>24.1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709</v>
      </c>
      <c r="B36" s="10">
        <v>41362</v>
      </c>
      <c r="D36">
        <v>17.8</v>
      </c>
      <c r="G36">
        <v>24.1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709</v>
      </c>
      <c r="B37" s="10">
        <v>41363</v>
      </c>
      <c r="D37">
        <v>17.8</v>
      </c>
      <c r="G37">
        <v>24.1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ht="12.75">
      <c r="A38">
        <v>709</v>
      </c>
      <c r="B38" s="10">
        <v>41364</v>
      </c>
      <c r="D38">
        <v>17.8</v>
      </c>
      <c r="G38">
        <v>24.1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ht="12.75">
      <c r="A39">
        <v>709</v>
      </c>
      <c r="B39" s="10">
        <v>41365</v>
      </c>
      <c r="D39">
        <v>17.8</v>
      </c>
      <c r="G39">
        <v>24.1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ht="12.75">
      <c r="A40">
        <v>709</v>
      </c>
      <c r="B40" s="10">
        <v>41366</v>
      </c>
      <c r="D40">
        <v>-99.9</v>
      </c>
      <c r="G40">
        <v>-99.9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ht="12.75">
      <c r="A41">
        <v>709</v>
      </c>
      <c r="B41" s="10">
        <v>41367</v>
      </c>
      <c r="D41">
        <v>-99.9</v>
      </c>
      <c r="G41">
        <v>-99.9</v>
      </c>
      <c r="H41">
        <v>-99.9</v>
      </c>
      <c r="I41">
        <v>-99.9</v>
      </c>
      <c r="J41">
        <v>-99.9</v>
      </c>
      <c r="K41">
        <v>-99.9</v>
      </c>
      <c r="L41">
        <v>-99.9</v>
      </c>
    </row>
    <row r="42" spans="1:12" ht="12.75">
      <c r="A42">
        <v>709</v>
      </c>
      <c r="B42" s="10">
        <v>41368</v>
      </c>
      <c r="D42">
        <v>-99.9</v>
      </c>
      <c r="G42">
        <v>-99.9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ht="12.75">
      <c r="A43">
        <v>709</v>
      </c>
      <c r="B43" s="10">
        <v>41369</v>
      </c>
      <c r="D43">
        <v>-99.9</v>
      </c>
      <c r="G43">
        <v>-99.9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ht="12.75">
      <c r="A44">
        <v>709</v>
      </c>
      <c r="B44" s="10">
        <v>41370</v>
      </c>
      <c r="D44">
        <v>-99.9</v>
      </c>
      <c r="G44">
        <v>-99.9</v>
      </c>
      <c r="H44">
        <v>-99.9</v>
      </c>
      <c r="I44">
        <v>-99.9</v>
      </c>
      <c r="J44">
        <v>-99.9</v>
      </c>
      <c r="K44">
        <v>-99.9</v>
      </c>
      <c r="L44">
        <v>-99.9</v>
      </c>
    </row>
    <row r="45" spans="1:12" ht="12.75">
      <c r="A45">
        <v>709</v>
      </c>
      <c r="B45" s="10">
        <v>41371</v>
      </c>
      <c r="D45">
        <v>-99.9</v>
      </c>
      <c r="G45">
        <v>-99.9</v>
      </c>
      <c r="H45">
        <v>-99.9</v>
      </c>
      <c r="I45">
        <v>-99.9</v>
      </c>
      <c r="J45">
        <v>-99.9</v>
      </c>
      <c r="K45">
        <v>-99.9</v>
      </c>
      <c r="L45">
        <v>-99.9</v>
      </c>
    </row>
    <row r="46" spans="1:12" ht="12.75">
      <c r="A46">
        <v>709</v>
      </c>
      <c r="B46" s="10">
        <v>41372</v>
      </c>
      <c r="D46">
        <v>-99.9</v>
      </c>
      <c r="G46">
        <v>-99.9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ht="12.75">
      <c r="A47">
        <v>709</v>
      </c>
      <c r="B47" s="10">
        <v>41373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709</v>
      </c>
      <c r="B48" s="10">
        <v>41374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709</v>
      </c>
      <c r="B49" s="10">
        <v>41375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709</v>
      </c>
      <c r="B50" s="10">
        <v>41376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709</v>
      </c>
      <c r="B51" s="10">
        <v>41377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709</v>
      </c>
      <c r="B52" s="10">
        <v>41378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709</v>
      </c>
      <c r="B53" s="10">
        <v>41379</v>
      </c>
      <c r="D53">
        <v>-99.9</v>
      </c>
      <c r="G53">
        <v>-99.9</v>
      </c>
      <c r="H53">
        <v>-99.9</v>
      </c>
      <c r="I53">
        <v>-99.9</v>
      </c>
      <c r="J53">
        <v>-99.9</v>
      </c>
      <c r="K53">
        <v>-99.9</v>
      </c>
      <c r="L53">
        <v>-99.9</v>
      </c>
    </row>
    <row r="54" spans="1:12" ht="12.75">
      <c r="A54">
        <v>709</v>
      </c>
      <c r="B54" s="10">
        <v>41380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709</v>
      </c>
      <c r="B55" s="10">
        <v>41381</v>
      </c>
      <c r="D55">
        <v>-99.9</v>
      </c>
      <c r="G55">
        <v>-99.9</v>
      </c>
      <c r="H55">
        <v>-99.9</v>
      </c>
      <c r="I55">
        <v>-99.9</v>
      </c>
      <c r="J55">
        <v>-99.9</v>
      </c>
      <c r="K55">
        <v>-99.9</v>
      </c>
      <c r="L55">
        <v>-99.9</v>
      </c>
    </row>
    <row r="56" spans="1:12" ht="12.75">
      <c r="A56">
        <v>709</v>
      </c>
      <c r="B56" s="10">
        <v>41382</v>
      </c>
      <c r="D56">
        <v>-99.9</v>
      </c>
      <c r="G56">
        <v>-99.9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ht="12.75">
      <c r="A57">
        <v>709</v>
      </c>
      <c r="B57" s="10">
        <v>41383</v>
      </c>
      <c r="D57">
        <v>-99.9</v>
      </c>
      <c r="G57">
        <v>-99.9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ht="12.75">
      <c r="A58">
        <v>709</v>
      </c>
      <c r="B58" s="10">
        <v>41384</v>
      </c>
      <c r="D58">
        <v>-99.9</v>
      </c>
      <c r="G58">
        <v>-99.9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ht="12.75">
      <c r="A59">
        <v>709</v>
      </c>
      <c r="B59" s="10">
        <v>41385</v>
      </c>
      <c r="D59">
        <v>-99.9</v>
      </c>
      <c r="G59">
        <v>-99.9</v>
      </c>
      <c r="H59">
        <v>-99.9</v>
      </c>
      <c r="I59">
        <v>-99.9</v>
      </c>
      <c r="J59">
        <v>-99.9</v>
      </c>
      <c r="K59">
        <v>-99.9</v>
      </c>
      <c r="L59">
        <v>-99.9</v>
      </c>
    </row>
    <row r="60" spans="1:12" ht="12.75">
      <c r="A60">
        <v>709</v>
      </c>
      <c r="B60" s="10">
        <v>41386</v>
      </c>
      <c r="D60">
        <v>-99.9</v>
      </c>
      <c r="G60">
        <v>-99.9</v>
      </c>
      <c r="H60">
        <v>-99.9</v>
      </c>
      <c r="I60">
        <v>-99.9</v>
      </c>
      <c r="J60">
        <v>-99.9</v>
      </c>
      <c r="K60">
        <v>-99.9</v>
      </c>
      <c r="L60">
        <v>-99.9</v>
      </c>
    </row>
    <row r="61" spans="1:12" ht="12.75">
      <c r="A61">
        <v>709</v>
      </c>
      <c r="B61" s="10">
        <v>41387</v>
      </c>
      <c r="D61">
        <v>23.5</v>
      </c>
      <c r="G61">
        <v>30.9</v>
      </c>
      <c r="H61">
        <v>-5.9</v>
      </c>
      <c r="I61">
        <v>-0.2</v>
      </c>
      <c r="J61">
        <v>-6.4</v>
      </c>
      <c r="K61">
        <v>-3.7</v>
      </c>
      <c r="L61">
        <v>72</v>
      </c>
    </row>
    <row r="62" spans="1:12" ht="12.75">
      <c r="A62">
        <v>709</v>
      </c>
      <c r="B62" s="10">
        <v>41388</v>
      </c>
      <c r="D62">
        <v>23.7</v>
      </c>
      <c r="G62">
        <v>31.1</v>
      </c>
      <c r="H62">
        <v>-13.7</v>
      </c>
      <c r="I62">
        <v>14.5</v>
      </c>
      <c r="J62">
        <v>-18.3</v>
      </c>
      <c r="K62">
        <v>-7.5</v>
      </c>
      <c r="L62">
        <v>70</v>
      </c>
    </row>
    <row r="63" spans="1:12" ht="12.75">
      <c r="A63">
        <v>709</v>
      </c>
      <c r="B63" s="10">
        <v>41389</v>
      </c>
      <c r="D63">
        <v>23.8</v>
      </c>
      <c r="G63">
        <v>31.1</v>
      </c>
      <c r="H63">
        <v>-8.2</v>
      </c>
      <c r="I63">
        <v>5.6</v>
      </c>
      <c r="J63">
        <v>-13.7</v>
      </c>
      <c r="K63">
        <v>-4.2</v>
      </c>
      <c r="L63">
        <v>69</v>
      </c>
    </row>
    <row r="64" spans="1:12" s="41" customFormat="1" ht="12.75">
      <c r="A64" s="41">
        <v>709</v>
      </c>
      <c r="B64" s="42">
        <v>41390</v>
      </c>
      <c r="D64" s="41">
        <v>23.8</v>
      </c>
      <c r="G64" s="41">
        <v>31.1</v>
      </c>
      <c r="H64" s="41">
        <v>-1.4</v>
      </c>
      <c r="I64" s="41">
        <v>8.8</v>
      </c>
      <c r="J64" s="41">
        <v>-9.1</v>
      </c>
      <c r="K64" s="41">
        <v>0.4</v>
      </c>
      <c r="L64" s="41">
        <v>67</v>
      </c>
    </row>
    <row r="65" spans="1:12" ht="12.75">
      <c r="A65">
        <v>709</v>
      </c>
      <c r="B65" s="10">
        <v>41391</v>
      </c>
      <c r="D65">
        <v>23.7</v>
      </c>
      <c r="E65">
        <f>+D64-D65</f>
        <v>0.10000000000000142</v>
      </c>
      <c r="G65">
        <v>31.1</v>
      </c>
      <c r="H65">
        <v>-0.6</v>
      </c>
      <c r="I65">
        <v>-99.9</v>
      </c>
      <c r="J65">
        <v>-9.2</v>
      </c>
      <c r="K65">
        <v>3</v>
      </c>
      <c r="L65">
        <v>65</v>
      </c>
    </row>
    <row r="66" spans="1:12" ht="12.75">
      <c r="A66">
        <v>709</v>
      </c>
      <c r="B66" s="10">
        <v>41392</v>
      </c>
      <c r="D66">
        <v>23.4</v>
      </c>
      <c r="E66">
        <f aca="true" t="shared" si="0" ref="E66:E103">+D65-D66</f>
        <v>0.3000000000000007</v>
      </c>
      <c r="G66">
        <v>31.1</v>
      </c>
      <c r="H66">
        <v>2.8</v>
      </c>
      <c r="I66">
        <v>25.6</v>
      </c>
      <c r="J66">
        <v>-3.3</v>
      </c>
      <c r="K66">
        <v>5.3</v>
      </c>
      <c r="L66">
        <v>62</v>
      </c>
    </row>
    <row r="67" spans="1:12" ht="12.75">
      <c r="A67">
        <v>709</v>
      </c>
      <c r="B67" s="10">
        <v>41393</v>
      </c>
      <c r="D67">
        <v>22.8</v>
      </c>
      <c r="E67">
        <f t="shared" si="0"/>
        <v>0.5999999999999979</v>
      </c>
      <c r="G67">
        <v>31.1</v>
      </c>
      <c r="H67">
        <v>2.7</v>
      </c>
      <c r="I67">
        <v>27.3</v>
      </c>
      <c r="J67">
        <v>-6</v>
      </c>
      <c r="K67">
        <v>7</v>
      </c>
      <c r="L67">
        <v>59</v>
      </c>
    </row>
    <row r="68" spans="1:12" ht="12.75">
      <c r="A68">
        <v>709</v>
      </c>
      <c r="B68" s="10">
        <v>41394</v>
      </c>
      <c r="D68">
        <v>21.9</v>
      </c>
      <c r="E68">
        <f t="shared" si="0"/>
        <v>0.9000000000000021</v>
      </c>
      <c r="G68">
        <v>31.1</v>
      </c>
      <c r="H68">
        <v>7.6</v>
      </c>
      <c r="I68">
        <v>14.7</v>
      </c>
      <c r="J68">
        <v>-5.4</v>
      </c>
      <c r="K68">
        <v>7.7</v>
      </c>
      <c r="L68">
        <v>56</v>
      </c>
    </row>
    <row r="69" spans="1:12" ht="12.75">
      <c r="A69">
        <v>709</v>
      </c>
      <c r="B69" s="10">
        <v>41395</v>
      </c>
      <c r="D69">
        <v>22.3</v>
      </c>
      <c r="E69">
        <f t="shared" si="0"/>
        <v>-0.40000000000000213</v>
      </c>
      <c r="F69">
        <f>+AVERAGE(E65:E69)</f>
        <v>0.3</v>
      </c>
      <c r="G69">
        <v>32.2</v>
      </c>
      <c r="H69">
        <v>-3.2</v>
      </c>
      <c r="I69">
        <v>28.5</v>
      </c>
      <c r="J69">
        <v>-3.2</v>
      </c>
      <c r="K69">
        <v>4.6</v>
      </c>
      <c r="L69">
        <v>62</v>
      </c>
    </row>
    <row r="70" spans="1:12" ht="12.75">
      <c r="A70">
        <v>709</v>
      </c>
      <c r="B70" s="10">
        <v>41396</v>
      </c>
      <c r="D70">
        <v>22.5</v>
      </c>
      <c r="E70">
        <f t="shared" si="0"/>
        <v>-0.1999999999999993</v>
      </c>
      <c r="F70">
        <f aca="true" t="shared" si="1" ref="F70:F103">+AVERAGE(E66:E70)</f>
        <v>0.23999999999999985</v>
      </c>
      <c r="G70">
        <v>32.6</v>
      </c>
      <c r="H70">
        <v>-10.2</v>
      </c>
      <c r="I70">
        <v>36.7</v>
      </c>
      <c r="J70">
        <v>-10.9</v>
      </c>
      <c r="K70">
        <v>-3.6</v>
      </c>
      <c r="L70">
        <v>60</v>
      </c>
    </row>
    <row r="71" spans="1:12" ht="12.75">
      <c r="A71">
        <v>709</v>
      </c>
      <c r="B71" s="10">
        <v>41397</v>
      </c>
      <c r="D71">
        <v>22.5</v>
      </c>
      <c r="E71">
        <f t="shared" si="0"/>
        <v>0</v>
      </c>
      <c r="F71">
        <f t="shared" si="1"/>
        <v>0.17999999999999972</v>
      </c>
      <c r="G71">
        <v>32.6</v>
      </c>
      <c r="H71">
        <v>-6</v>
      </c>
      <c r="I71">
        <v>23.3</v>
      </c>
      <c r="J71">
        <v>-17.1</v>
      </c>
      <c r="K71">
        <v>-4.2</v>
      </c>
      <c r="L71">
        <v>60</v>
      </c>
    </row>
    <row r="72" spans="1:12" ht="12.75">
      <c r="A72">
        <v>709</v>
      </c>
      <c r="B72" s="10">
        <v>41398</v>
      </c>
      <c r="D72">
        <v>22.5</v>
      </c>
      <c r="E72">
        <f t="shared" si="0"/>
        <v>0</v>
      </c>
      <c r="F72">
        <f t="shared" si="1"/>
        <v>0.060000000000000143</v>
      </c>
      <c r="G72">
        <v>32.6</v>
      </c>
      <c r="H72">
        <v>-0.5</v>
      </c>
      <c r="I72">
        <v>19</v>
      </c>
      <c r="J72">
        <v>-14.4</v>
      </c>
      <c r="K72">
        <v>1</v>
      </c>
      <c r="L72">
        <v>56</v>
      </c>
    </row>
    <row r="73" spans="1:12" ht="12.75">
      <c r="A73">
        <v>709</v>
      </c>
      <c r="B73" s="10">
        <v>41399</v>
      </c>
      <c r="D73">
        <v>22.4</v>
      </c>
      <c r="E73">
        <f t="shared" si="0"/>
        <v>0.10000000000000142</v>
      </c>
      <c r="F73">
        <f t="shared" si="1"/>
        <v>-0.1</v>
      </c>
      <c r="G73">
        <v>32.6</v>
      </c>
      <c r="H73">
        <v>1.5</v>
      </c>
      <c r="I73">
        <v>-99.9</v>
      </c>
      <c r="J73">
        <v>-1</v>
      </c>
      <c r="K73">
        <v>4.3</v>
      </c>
      <c r="L73">
        <v>56</v>
      </c>
    </row>
    <row r="74" spans="1:12" ht="12.75">
      <c r="A74">
        <v>709</v>
      </c>
      <c r="B74" s="10">
        <v>41400</v>
      </c>
      <c r="D74">
        <v>22</v>
      </c>
      <c r="E74">
        <f t="shared" si="0"/>
        <v>0.3999999999999986</v>
      </c>
      <c r="F74">
        <f t="shared" si="1"/>
        <v>0.060000000000000143</v>
      </c>
      <c r="G74">
        <v>32.6</v>
      </c>
      <c r="H74">
        <v>2.3</v>
      </c>
      <c r="I74">
        <v>-99.9</v>
      </c>
      <c r="J74">
        <v>-8.8</v>
      </c>
      <c r="K74">
        <v>5.4</v>
      </c>
      <c r="L74">
        <v>54</v>
      </c>
    </row>
    <row r="75" spans="1:12" ht="12.75">
      <c r="A75">
        <v>709</v>
      </c>
      <c r="B75" s="10">
        <v>41401</v>
      </c>
      <c r="D75">
        <v>21.4</v>
      </c>
      <c r="E75">
        <f t="shared" si="0"/>
        <v>0.6000000000000014</v>
      </c>
      <c r="F75">
        <f t="shared" si="1"/>
        <v>0.22000000000000028</v>
      </c>
      <c r="G75">
        <v>32.6</v>
      </c>
      <c r="H75">
        <v>2.3</v>
      </c>
      <c r="I75">
        <v>30.7</v>
      </c>
      <c r="J75">
        <v>-5.3</v>
      </c>
      <c r="K75">
        <v>5</v>
      </c>
      <c r="L75">
        <v>52</v>
      </c>
    </row>
    <row r="76" spans="1:12" ht="12.75">
      <c r="A76">
        <v>709</v>
      </c>
      <c r="B76" s="10">
        <v>41402</v>
      </c>
      <c r="D76">
        <v>21.1</v>
      </c>
      <c r="E76">
        <f t="shared" si="0"/>
        <v>0.29999999999999716</v>
      </c>
      <c r="F76">
        <f t="shared" si="1"/>
        <v>0.2799999999999997</v>
      </c>
      <c r="G76">
        <v>32.8</v>
      </c>
      <c r="H76">
        <v>0.8</v>
      </c>
      <c r="I76">
        <v>32.6</v>
      </c>
      <c r="J76">
        <v>-8.8</v>
      </c>
      <c r="K76">
        <v>3.4</v>
      </c>
      <c r="L76">
        <v>52</v>
      </c>
    </row>
    <row r="77" spans="1:12" ht="12.75">
      <c r="A77">
        <v>709</v>
      </c>
      <c r="B77" s="10">
        <v>41403</v>
      </c>
      <c r="D77">
        <v>20.9</v>
      </c>
      <c r="E77">
        <f t="shared" si="0"/>
        <v>0.20000000000000284</v>
      </c>
      <c r="F77">
        <f t="shared" si="1"/>
        <v>0.3200000000000003</v>
      </c>
      <c r="G77">
        <v>32.9</v>
      </c>
      <c r="H77">
        <v>1.9</v>
      </c>
      <c r="I77">
        <v>26.7</v>
      </c>
      <c r="J77">
        <v>-8.5</v>
      </c>
      <c r="K77">
        <v>2.9</v>
      </c>
      <c r="L77">
        <v>51</v>
      </c>
    </row>
    <row r="78" spans="1:12" ht="12.75">
      <c r="A78">
        <v>709</v>
      </c>
      <c r="B78" s="10">
        <v>41404</v>
      </c>
      <c r="D78">
        <v>20.3</v>
      </c>
      <c r="E78">
        <f t="shared" si="0"/>
        <v>0.5999999999999979</v>
      </c>
      <c r="F78">
        <f t="shared" si="1"/>
        <v>0.4199999999999996</v>
      </c>
      <c r="G78">
        <v>32.9</v>
      </c>
      <c r="H78">
        <v>0.3</v>
      </c>
      <c r="I78">
        <v>21.5</v>
      </c>
      <c r="J78">
        <v>-8.5</v>
      </c>
      <c r="K78">
        <v>4.2</v>
      </c>
      <c r="L78">
        <v>49</v>
      </c>
    </row>
    <row r="79" spans="1:12" ht="12.75">
      <c r="A79">
        <v>709</v>
      </c>
      <c r="B79" s="10">
        <v>41405</v>
      </c>
      <c r="D79">
        <v>19.3</v>
      </c>
      <c r="E79">
        <f t="shared" si="0"/>
        <v>1</v>
      </c>
      <c r="F79">
        <f t="shared" si="1"/>
        <v>0.5399999999999998</v>
      </c>
      <c r="G79">
        <v>32.9</v>
      </c>
      <c r="H79">
        <v>2</v>
      </c>
      <c r="I79">
        <v>38</v>
      </c>
      <c r="J79">
        <v>-8.3</v>
      </c>
      <c r="K79">
        <v>4.7</v>
      </c>
      <c r="L79">
        <v>46</v>
      </c>
    </row>
    <row r="80" spans="1:12" ht="12.75">
      <c r="A80">
        <v>709</v>
      </c>
      <c r="B80" s="10">
        <v>41406</v>
      </c>
      <c r="D80">
        <v>18.3</v>
      </c>
      <c r="E80">
        <f t="shared" si="0"/>
        <v>1</v>
      </c>
      <c r="F80">
        <f t="shared" si="1"/>
        <v>0.6199999999999996</v>
      </c>
      <c r="G80">
        <v>32.9</v>
      </c>
      <c r="H80">
        <v>4.8</v>
      </c>
      <c r="I80">
        <v>26.2</v>
      </c>
      <c r="J80">
        <v>-0.6</v>
      </c>
      <c r="K80">
        <v>6</v>
      </c>
      <c r="L80">
        <v>44</v>
      </c>
    </row>
    <row r="81" spans="1:12" ht="12.75">
      <c r="A81">
        <v>709</v>
      </c>
      <c r="B81" s="10">
        <v>41407</v>
      </c>
      <c r="D81">
        <v>17.1</v>
      </c>
      <c r="E81">
        <f t="shared" si="0"/>
        <v>1.1999999999999993</v>
      </c>
      <c r="F81">
        <f t="shared" si="1"/>
        <v>0.8</v>
      </c>
      <c r="G81">
        <v>32.9</v>
      </c>
      <c r="H81">
        <v>7</v>
      </c>
      <c r="I81">
        <v>-99.9</v>
      </c>
      <c r="J81">
        <v>2.9</v>
      </c>
      <c r="K81">
        <v>8.9</v>
      </c>
      <c r="L81">
        <v>41</v>
      </c>
    </row>
    <row r="82" spans="1:12" ht="12.75">
      <c r="A82">
        <v>709</v>
      </c>
      <c r="B82" s="10">
        <v>41408</v>
      </c>
      <c r="D82">
        <v>15.4</v>
      </c>
      <c r="E82">
        <f t="shared" si="0"/>
        <v>1.700000000000001</v>
      </c>
      <c r="F82">
        <f t="shared" si="1"/>
        <v>1.0999999999999996</v>
      </c>
      <c r="G82">
        <v>32.9</v>
      </c>
      <c r="H82">
        <v>8.2</v>
      </c>
      <c r="I82">
        <v>41.5</v>
      </c>
      <c r="J82">
        <v>6.3</v>
      </c>
      <c r="K82">
        <v>11.7</v>
      </c>
      <c r="L82">
        <v>36</v>
      </c>
    </row>
    <row r="83" spans="1:12" ht="12.75">
      <c r="A83">
        <v>709</v>
      </c>
      <c r="B83" s="10">
        <v>41409</v>
      </c>
      <c r="D83">
        <v>14.1</v>
      </c>
      <c r="E83">
        <f t="shared" si="0"/>
        <v>1.3000000000000007</v>
      </c>
      <c r="F83">
        <f t="shared" si="1"/>
        <v>1.2400000000000002</v>
      </c>
      <c r="G83">
        <v>32.9</v>
      </c>
      <c r="H83">
        <v>8.3</v>
      </c>
      <c r="I83">
        <v>28</v>
      </c>
      <c r="J83">
        <v>4.8</v>
      </c>
      <c r="K83">
        <v>11.6</v>
      </c>
      <c r="L83">
        <v>33</v>
      </c>
    </row>
    <row r="84" spans="1:12" ht="12.75">
      <c r="A84">
        <v>709</v>
      </c>
      <c r="B84" s="10">
        <v>41410</v>
      </c>
      <c r="D84">
        <v>13.4</v>
      </c>
      <c r="E84">
        <f t="shared" si="0"/>
        <v>0.6999999999999993</v>
      </c>
      <c r="F84">
        <f t="shared" si="1"/>
        <v>1.1800000000000002</v>
      </c>
      <c r="G84">
        <v>32.9</v>
      </c>
      <c r="H84">
        <v>5.9</v>
      </c>
      <c r="I84">
        <v>15.3</v>
      </c>
      <c r="J84">
        <v>3.8</v>
      </c>
      <c r="K84">
        <v>8.4</v>
      </c>
      <c r="L84">
        <v>31</v>
      </c>
    </row>
    <row r="85" spans="1:12" ht="12.75">
      <c r="A85">
        <v>709</v>
      </c>
      <c r="B85" s="10">
        <v>41411</v>
      </c>
      <c r="D85">
        <v>12.3</v>
      </c>
      <c r="E85">
        <f t="shared" si="0"/>
        <v>1.0999999999999996</v>
      </c>
      <c r="F85">
        <f t="shared" si="1"/>
        <v>1.2</v>
      </c>
      <c r="G85">
        <v>32.9</v>
      </c>
      <c r="H85">
        <v>6.9</v>
      </c>
      <c r="I85">
        <v>32.6</v>
      </c>
      <c r="J85">
        <v>-0.7</v>
      </c>
      <c r="K85">
        <v>8.5</v>
      </c>
      <c r="L85">
        <v>28</v>
      </c>
    </row>
    <row r="86" spans="1:12" ht="12.75">
      <c r="A86">
        <v>709</v>
      </c>
      <c r="B86" s="10">
        <v>41412</v>
      </c>
      <c r="D86">
        <v>10.9</v>
      </c>
      <c r="E86">
        <f t="shared" si="0"/>
        <v>1.4000000000000004</v>
      </c>
      <c r="F86">
        <f t="shared" si="1"/>
        <v>1.2400000000000002</v>
      </c>
      <c r="G86">
        <v>32.9</v>
      </c>
      <c r="H86">
        <v>5.8</v>
      </c>
      <c r="I86">
        <v>16.6</v>
      </c>
      <c r="J86">
        <v>4.9</v>
      </c>
      <c r="K86">
        <v>10.7</v>
      </c>
      <c r="L86">
        <v>26</v>
      </c>
    </row>
    <row r="87" spans="1:12" ht="12.75">
      <c r="A87">
        <v>709</v>
      </c>
      <c r="B87" s="10">
        <v>41413</v>
      </c>
      <c r="D87">
        <v>10.6</v>
      </c>
      <c r="E87">
        <f t="shared" si="0"/>
        <v>0.3000000000000007</v>
      </c>
      <c r="F87">
        <f t="shared" si="1"/>
        <v>0.9600000000000002</v>
      </c>
      <c r="G87">
        <v>33.2</v>
      </c>
      <c r="H87">
        <v>1</v>
      </c>
      <c r="I87">
        <v>25.3</v>
      </c>
      <c r="J87">
        <v>0.6</v>
      </c>
      <c r="K87">
        <v>4.3</v>
      </c>
      <c r="L87">
        <v>24</v>
      </c>
    </row>
    <row r="88" spans="1:12" ht="12.75">
      <c r="A88">
        <v>709</v>
      </c>
      <c r="B88" s="10">
        <v>41414</v>
      </c>
      <c r="D88">
        <v>10.8</v>
      </c>
      <c r="E88">
        <f t="shared" si="0"/>
        <v>-0.20000000000000107</v>
      </c>
      <c r="F88">
        <f t="shared" si="1"/>
        <v>0.6599999999999998</v>
      </c>
      <c r="G88">
        <v>33.6</v>
      </c>
      <c r="H88">
        <v>1.3</v>
      </c>
      <c r="I88">
        <v>20.9</v>
      </c>
      <c r="J88">
        <v>0.4</v>
      </c>
      <c r="K88">
        <v>2.3</v>
      </c>
      <c r="L88">
        <v>25</v>
      </c>
    </row>
    <row r="89" spans="1:12" ht="12.75">
      <c r="A89">
        <v>709</v>
      </c>
      <c r="B89" s="10">
        <v>41415</v>
      </c>
      <c r="D89">
        <v>11.7</v>
      </c>
      <c r="E89">
        <f t="shared" si="0"/>
        <v>-0.8999999999999986</v>
      </c>
      <c r="F89">
        <f t="shared" si="1"/>
        <v>0.3400000000000002</v>
      </c>
      <c r="G89">
        <v>34.6</v>
      </c>
      <c r="H89">
        <v>0.5</v>
      </c>
      <c r="I89">
        <v>5.1</v>
      </c>
      <c r="J89">
        <v>-11.4</v>
      </c>
      <c r="K89">
        <v>1.5</v>
      </c>
      <c r="L89">
        <v>30</v>
      </c>
    </row>
    <row r="90" spans="1:12" ht="12.75">
      <c r="A90">
        <v>709</v>
      </c>
      <c r="B90" s="10">
        <v>41416</v>
      </c>
      <c r="D90">
        <v>11.4</v>
      </c>
      <c r="E90">
        <f t="shared" si="0"/>
        <v>0.29999999999999893</v>
      </c>
      <c r="F90">
        <f t="shared" si="1"/>
        <v>0.18000000000000008</v>
      </c>
      <c r="G90">
        <v>34.6</v>
      </c>
      <c r="H90">
        <v>2.6</v>
      </c>
      <c r="I90">
        <v>38.1</v>
      </c>
      <c r="J90">
        <v>-0.1</v>
      </c>
      <c r="K90">
        <v>3.8</v>
      </c>
      <c r="L90">
        <v>27</v>
      </c>
    </row>
    <row r="91" spans="1:12" ht="12.75">
      <c r="A91">
        <v>709</v>
      </c>
      <c r="B91" s="10">
        <v>41417</v>
      </c>
      <c r="D91">
        <v>10.6</v>
      </c>
      <c r="E91">
        <f t="shared" si="0"/>
        <v>0.8000000000000007</v>
      </c>
      <c r="F91">
        <f t="shared" si="1"/>
        <v>0.060000000000000143</v>
      </c>
      <c r="G91">
        <v>34.6</v>
      </c>
      <c r="H91">
        <v>7.1</v>
      </c>
      <c r="I91">
        <v>16.9</v>
      </c>
      <c r="J91">
        <v>0.3</v>
      </c>
      <c r="K91">
        <v>9.3</v>
      </c>
      <c r="L91">
        <v>24</v>
      </c>
    </row>
    <row r="92" spans="1:12" ht="12.75">
      <c r="A92">
        <v>709</v>
      </c>
      <c r="B92" s="10">
        <v>41418</v>
      </c>
      <c r="D92">
        <v>8.6</v>
      </c>
      <c r="E92">
        <f t="shared" si="0"/>
        <v>2</v>
      </c>
      <c r="F92">
        <f t="shared" si="1"/>
        <v>0.4</v>
      </c>
      <c r="G92">
        <v>34.6</v>
      </c>
      <c r="H92">
        <v>11.5</v>
      </c>
      <c r="I92">
        <v>18.6</v>
      </c>
      <c r="J92">
        <v>5.6</v>
      </c>
      <c r="K92">
        <v>12.7</v>
      </c>
      <c r="L92">
        <v>20</v>
      </c>
    </row>
    <row r="93" spans="1:12" ht="12.75">
      <c r="A93">
        <v>709</v>
      </c>
      <c r="B93" s="10">
        <v>41419</v>
      </c>
      <c r="D93">
        <v>6.8</v>
      </c>
      <c r="E93">
        <f t="shared" si="0"/>
        <v>1.7999999999999998</v>
      </c>
      <c r="F93">
        <f t="shared" si="1"/>
        <v>0.8000000000000002</v>
      </c>
      <c r="G93">
        <v>34.6</v>
      </c>
      <c r="H93">
        <v>8.1</v>
      </c>
      <c r="I93">
        <v>34.4</v>
      </c>
      <c r="J93">
        <v>1.6</v>
      </c>
      <c r="K93">
        <v>10.8</v>
      </c>
      <c r="L93">
        <v>17</v>
      </c>
    </row>
    <row r="94" spans="1:12" ht="12.75">
      <c r="A94">
        <v>709</v>
      </c>
      <c r="B94" s="10">
        <v>41420</v>
      </c>
      <c r="D94">
        <v>5.2</v>
      </c>
      <c r="E94">
        <f t="shared" si="0"/>
        <v>1.5999999999999996</v>
      </c>
      <c r="F94">
        <f t="shared" si="1"/>
        <v>1.2999999999999998</v>
      </c>
      <c r="G94">
        <v>34.6</v>
      </c>
      <c r="H94">
        <v>7.7</v>
      </c>
      <c r="I94">
        <v>17.8</v>
      </c>
      <c r="J94">
        <v>6.3</v>
      </c>
      <c r="K94">
        <v>12.1</v>
      </c>
      <c r="L94">
        <v>13</v>
      </c>
    </row>
    <row r="95" spans="1:12" ht="12.75">
      <c r="A95">
        <v>709</v>
      </c>
      <c r="B95" s="10">
        <v>41421</v>
      </c>
      <c r="D95">
        <v>3.5</v>
      </c>
      <c r="E95">
        <f t="shared" si="0"/>
        <v>1.7000000000000002</v>
      </c>
      <c r="F95">
        <f t="shared" si="1"/>
        <v>1.58</v>
      </c>
      <c r="G95">
        <v>34.6</v>
      </c>
      <c r="H95">
        <v>9.1</v>
      </c>
      <c r="I95">
        <v>30.3</v>
      </c>
      <c r="J95">
        <v>3.7</v>
      </c>
      <c r="K95">
        <v>11.2</v>
      </c>
      <c r="L95">
        <v>11</v>
      </c>
    </row>
    <row r="96" spans="1:12" ht="12.75">
      <c r="A96">
        <v>709</v>
      </c>
      <c r="B96" s="10">
        <v>41422</v>
      </c>
      <c r="D96">
        <v>2.5</v>
      </c>
      <c r="E96">
        <f t="shared" si="0"/>
        <v>1</v>
      </c>
      <c r="F96">
        <f t="shared" si="1"/>
        <v>1.6199999999999999</v>
      </c>
      <c r="G96">
        <v>34.6</v>
      </c>
      <c r="H96">
        <v>5.1</v>
      </c>
      <c r="I96">
        <v>20.7</v>
      </c>
      <c r="J96">
        <v>-2.3</v>
      </c>
      <c r="K96">
        <v>9.2</v>
      </c>
      <c r="L96">
        <v>8</v>
      </c>
    </row>
    <row r="97" spans="1:12" ht="12.75">
      <c r="A97">
        <v>709</v>
      </c>
      <c r="B97" s="10">
        <v>41423</v>
      </c>
      <c r="D97">
        <v>1.9</v>
      </c>
      <c r="E97">
        <f t="shared" si="0"/>
        <v>0.6000000000000001</v>
      </c>
      <c r="F97">
        <f t="shared" si="1"/>
        <v>1.3399999999999999</v>
      </c>
      <c r="G97">
        <v>34.7</v>
      </c>
      <c r="H97">
        <v>3</v>
      </c>
      <c r="I97">
        <v>39.2</v>
      </c>
      <c r="J97">
        <v>0.1</v>
      </c>
      <c r="K97">
        <v>7.4</v>
      </c>
      <c r="L97">
        <v>5</v>
      </c>
    </row>
    <row r="98" spans="1:12" ht="12.75">
      <c r="A98">
        <v>709</v>
      </c>
      <c r="B98" s="10">
        <v>41424</v>
      </c>
      <c r="D98">
        <v>2.6</v>
      </c>
      <c r="E98">
        <f t="shared" si="0"/>
        <v>-0.7000000000000002</v>
      </c>
      <c r="F98">
        <f t="shared" si="1"/>
        <v>0.8400000000000001</v>
      </c>
      <c r="G98">
        <v>35.8</v>
      </c>
      <c r="H98">
        <v>0.9</v>
      </c>
      <c r="I98">
        <v>5.1</v>
      </c>
      <c r="J98">
        <v>0.4</v>
      </c>
      <c r="K98">
        <v>1.7</v>
      </c>
      <c r="L98">
        <v>5</v>
      </c>
    </row>
    <row r="99" spans="1:12" ht="12.75">
      <c r="A99">
        <v>709</v>
      </c>
      <c r="B99" s="10">
        <v>41425</v>
      </c>
      <c r="D99">
        <v>2.6</v>
      </c>
      <c r="E99">
        <f t="shared" si="0"/>
        <v>0</v>
      </c>
      <c r="F99">
        <f t="shared" si="1"/>
        <v>0.52</v>
      </c>
      <c r="G99">
        <v>35.9</v>
      </c>
      <c r="H99">
        <v>0.2</v>
      </c>
      <c r="I99">
        <v>23.4</v>
      </c>
      <c r="J99">
        <v>-11.2</v>
      </c>
      <c r="K99">
        <v>1.9</v>
      </c>
      <c r="L99">
        <v>8</v>
      </c>
    </row>
    <row r="100" spans="1:12" ht="12.75">
      <c r="A100">
        <v>709</v>
      </c>
      <c r="B100" s="10">
        <v>41426</v>
      </c>
      <c r="D100">
        <v>2.1</v>
      </c>
      <c r="E100">
        <f t="shared" si="0"/>
        <v>0.5</v>
      </c>
      <c r="F100">
        <f t="shared" si="1"/>
        <v>0.27999999999999997</v>
      </c>
      <c r="G100">
        <v>35.9</v>
      </c>
      <c r="H100">
        <v>0.4</v>
      </c>
      <c r="I100">
        <v>20.1</v>
      </c>
      <c r="J100">
        <v>-0.6</v>
      </c>
      <c r="K100">
        <v>3.8</v>
      </c>
      <c r="L100">
        <v>7</v>
      </c>
    </row>
    <row r="101" spans="1:12" ht="12.75">
      <c r="A101">
        <v>709</v>
      </c>
      <c r="B101" s="10">
        <v>41427</v>
      </c>
      <c r="D101">
        <v>1.7</v>
      </c>
      <c r="E101">
        <f t="shared" si="0"/>
        <v>0.40000000000000013</v>
      </c>
      <c r="F101">
        <f t="shared" si="1"/>
        <v>0.16</v>
      </c>
      <c r="G101">
        <v>35.9</v>
      </c>
      <c r="H101">
        <v>3.3</v>
      </c>
      <c r="I101">
        <v>29.4</v>
      </c>
      <c r="J101">
        <v>-1.5</v>
      </c>
      <c r="K101">
        <v>5.1</v>
      </c>
      <c r="L101">
        <v>6</v>
      </c>
    </row>
    <row r="102" spans="1:12" ht="12.75">
      <c r="A102">
        <v>709</v>
      </c>
      <c r="B102" s="10">
        <v>41428</v>
      </c>
      <c r="D102">
        <v>0.9</v>
      </c>
      <c r="E102">
        <f t="shared" si="0"/>
        <v>0.7999999999999999</v>
      </c>
      <c r="F102">
        <f t="shared" si="1"/>
        <v>0.19999999999999998</v>
      </c>
      <c r="G102">
        <v>35.9</v>
      </c>
      <c r="H102">
        <v>9.3</v>
      </c>
      <c r="I102">
        <v>32.3</v>
      </c>
      <c r="J102">
        <v>0.7</v>
      </c>
      <c r="K102">
        <v>10.8</v>
      </c>
      <c r="L102">
        <v>2</v>
      </c>
    </row>
    <row r="103" spans="1:12" ht="12.75">
      <c r="A103" s="9">
        <v>709</v>
      </c>
      <c r="B103" s="13">
        <v>41429</v>
      </c>
      <c r="C103" s="9"/>
      <c r="D103" s="9">
        <v>0.1</v>
      </c>
      <c r="E103" s="9">
        <f t="shared" si="0"/>
        <v>0.8</v>
      </c>
      <c r="F103" s="9">
        <f t="shared" si="1"/>
        <v>0.5</v>
      </c>
      <c r="G103" s="9">
        <v>35.9</v>
      </c>
      <c r="H103" s="9">
        <v>3.9</v>
      </c>
      <c r="I103" s="9">
        <v>22.8</v>
      </c>
      <c r="J103" s="9">
        <v>3.9</v>
      </c>
      <c r="K103" s="9">
        <v>11.8</v>
      </c>
      <c r="L103" s="9">
        <v>-1</v>
      </c>
    </row>
    <row r="104" spans="4:11" ht="12.75">
      <c r="D104" s="14" t="s">
        <v>48</v>
      </c>
      <c r="E104" s="33">
        <f>AVERAGE(E65:E103)</f>
        <v>0.6076923076923078</v>
      </c>
      <c r="F104" s="18">
        <f>AVERAGE(F65:F103)</f>
        <v>0.6182857142857143</v>
      </c>
      <c r="G104">
        <f>G103-G64</f>
        <v>4.799999999999997</v>
      </c>
      <c r="H104" t="s">
        <v>62</v>
      </c>
      <c r="J104" s="34" t="s">
        <v>63</v>
      </c>
      <c r="K104" s="17">
        <f>AVERAGE(K65:K103)</f>
        <v>6.056410256410257</v>
      </c>
    </row>
    <row r="105" spans="4:6" ht="12.75">
      <c r="D105" s="14" t="s">
        <v>49</v>
      </c>
      <c r="E105" s="22">
        <f>MAX(E65:E103)</f>
        <v>2</v>
      </c>
      <c r="F105" s="35">
        <f>MAX(F65:F103)</f>
        <v>1.6199999999999999</v>
      </c>
    </row>
    <row r="106" spans="4:5" ht="12.75">
      <c r="D106" s="14" t="s">
        <v>35</v>
      </c>
      <c r="E106" s="14">
        <f>COUNT(E65:E103)</f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76" sqref="D7:F76"/>
    </sheetView>
  </sheetViews>
  <sheetFormatPr defaultColWidth="9.140625" defaultRowHeight="12.75"/>
  <cols>
    <col min="8" max="8" width="13.8515625" style="0" customWidth="1"/>
  </cols>
  <sheetData>
    <row r="1" ht="12.75">
      <c r="A1" t="s">
        <v>60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5:6" ht="12.75">
      <c r="E5" s="14" t="s">
        <v>57</v>
      </c>
      <c r="F5" s="32" t="s">
        <v>57</v>
      </c>
    </row>
    <row r="6" spans="1:12" ht="12.75">
      <c r="A6" t="s">
        <v>21</v>
      </c>
      <c r="B6" t="s">
        <v>2</v>
      </c>
      <c r="C6" t="s">
        <v>61</v>
      </c>
      <c r="D6" t="s">
        <v>23</v>
      </c>
      <c r="E6" s="14" t="s">
        <v>59</v>
      </c>
      <c r="F6" s="6" t="s">
        <v>59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709</v>
      </c>
      <c r="B7" s="10">
        <v>40969</v>
      </c>
      <c r="D7">
        <v>14.1</v>
      </c>
      <c r="G7">
        <v>19.6</v>
      </c>
      <c r="H7">
        <v>-6.4</v>
      </c>
      <c r="I7">
        <v>11.4</v>
      </c>
      <c r="J7">
        <v>-14.9</v>
      </c>
      <c r="K7">
        <v>-6.8</v>
      </c>
      <c r="L7">
        <v>61</v>
      </c>
    </row>
    <row r="8" spans="1:12" ht="12.75">
      <c r="A8">
        <v>709</v>
      </c>
      <c r="B8" s="10">
        <v>40970</v>
      </c>
      <c r="D8">
        <v>14.7</v>
      </c>
      <c r="G8">
        <v>20.4</v>
      </c>
      <c r="H8">
        <v>-12.9</v>
      </c>
      <c r="I8">
        <v>3.5</v>
      </c>
      <c r="J8">
        <v>-13</v>
      </c>
      <c r="K8">
        <v>-9.2</v>
      </c>
      <c r="L8">
        <v>71</v>
      </c>
    </row>
    <row r="9" spans="1:12" ht="12.75">
      <c r="A9">
        <v>709</v>
      </c>
      <c r="B9" s="10">
        <v>40971</v>
      </c>
      <c r="D9">
        <v>14.9</v>
      </c>
      <c r="G9">
        <v>20.6</v>
      </c>
      <c r="H9">
        <v>-14.7</v>
      </c>
      <c r="I9">
        <v>-9.2</v>
      </c>
      <c r="J9">
        <v>-18.4</v>
      </c>
      <c r="K9">
        <v>-13.4</v>
      </c>
      <c r="L9">
        <v>72</v>
      </c>
    </row>
    <row r="10" spans="1:12" ht="12.75">
      <c r="A10">
        <v>709</v>
      </c>
      <c r="B10" s="10">
        <v>40972</v>
      </c>
      <c r="D10">
        <v>15.1</v>
      </c>
      <c r="G10">
        <v>20.8</v>
      </c>
      <c r="H10">
        <v>-6.8</v>
      </c>
      <c r="I10">
        <v>-6.6</v>
      </c>
      <c r="J10">
        <v>-14.9</v>
      </c>
      <c r="K10">
        <v>-10.2</v>
      </c>
      <c r="L10">
        <v>71</v>
      </c>
    </row>
    <row r="11" spans="1:12" ht="12.75">
      <c r="A11">
        <v>709</v>
      </c>
      <c r="B11" s="10">
        <v>40973</v>
      </c>
      <c r="D11">
        <v>15.2</v>
      </c>
      <c r="G11">
        <v>20.8</v>
      </c>
      <c r="H11">
        <v>-5.5</v>
      </c>
      <c r="I11">
        <v>-99.9</v>
      </c>
      <c r="J11">
        <v>-6.9</v>
      </c>
      <c r="K11">
        <v>-4.1</v>
      </c>
      <c r="L11">
        <v>67</v>
      </c>
    </row>
    <row r="12" spans="1:12" ht="12.75">
      <c r="A12">
        <v>709</v>
      </c>
      <c r="B12" s="10">
        <v>40974</v>
      </c>
      <c r="D12">
        <v>15.2</v>
      </c>
      <c r="G12">
        <v>20.8</v>
      </c>
      <c r="H12">
        <v>-1.9</v>
      </c>
      <c r="I12">
        <v>23.5</v>
      </c>
      <c r="J12">
        <v>-8</v>
      </c>
      <c r="K12">
        <v>-1.4</v>
      </c>
      <c r="L12">
        <v>63</v>
      </c>
    </row>
    <row r="13" spans="1:12" ht="12.75">
      <c r="A13">
        <v>709</v>
      </c>
      <c r="B13" s="10">
        <v>40975</v>
      </c>
      <c r="D13">
        <v>15.2</v>
      </c>
      <c r="G13">
        <v>20.8</v>
      </c>
      <c r="H13">
        <v>2.4</v>
      </c>
      <c r="I13">
        <v>-99.9</v>
      </c>
      <c r="J13">
        <v>-6.7</v>
      </c>
      <c r="K13">
        <v>2.4</v>
      </c>
      <c r="L13">
        <v>62</v>
      </c>
    </row>
    <row r="14" spans="1:12" ht="12.75">
      <c r="A14">
        <v>709</v>
      </c>
      <c r="B14" s="10">
        <v>40976</v>
      </c>
      <c r="D14">
        <v>15.2</v>
      </c>
      <c r="G14">
        <v>20.8</v>
      </c>
      <c r="H14">
        <v>-5.7</v>
      </c>
      <c r="I14">
        <v>11.1</v>
      </c>
      <c r="J14">
        <v>-5.7</v>
      </c>
      <c r="K14">
        <v>-1.5</v>
      </c>
      <c r="L14">
        <v>61</v>
      </c>
    </row>
    <row r="15" spans="1:12" ht="12.75">
      <c r="A15">
        <v>709</v>
      </c>
      <c r="B15" s="10">
        <v>40977</v>
      </c>
      <c r="D15">
        <v>15.2</v>
      </c>
      <c r="G15">
        <v>20.8</v>
      </c>
      <c r="H15">
        <v>-6.6</v>
      </c>
      <c r="I15">
        <v>30</v>
      </c>
      <c r="J15">
        <v>-9.9</v>
      </c>
      <c r="K15">
        <v>-4.2</v>
      </c>
      <c r="L15">
        <v>60</v>
      </c>
    </row>
    <row r="16" spans="1:12" ht="12.75">
      <c r="A16">
        <v>709</v>
      </c>
      <c r="B16" s="10">
        <v>40978</v>
      </c>
      <c r="D16">
        <v>15.2</v>
      </c>
      <c r="G16">
        <v>20.8</v>
      </c>
      <c r="H16">
        <v>-3.7</v>
      </c>
      <c r="I16">
        <v>-99.9</v>
      </c>
      <c r="J16">
        <v>-10.2</v>
      </c>
      <c r="K16">
        <v>-1.3</v>
      </c>
      <c r="L16">
        <v>58</v>
      </c>
    </row>
    <row r="17" spans="1:12" ht="12.75">
      <c r="A17">
        <v>709</v>
      </c>
      <c r="B17" s="10">
        <v>40979</v>
      </c>
      <c r="D17">
        <v>15.2</v>
      </c>
      <c r="G17">
        <v>20.8</v>
      </c>
      <c r="H17">
        <v>-1.5</v>
      </c>
      <c r="I17">
        <v>26.4</v>
      </c>
      <c r="J17">
        <v>-12</v>
      </c>
      <c r="K17">
        <v>0.6</v>
      </c>
      <c r="L17">
        <v>57</v>
      </c>
    </row>
    <row r="18" spans="1:12" ht="12.75">
      <c r="A18">
        <v>709</v>
      </c>
      <c r="B18" s="10">
        <v>40980</v>
      </c>
      <c r="D18">
        <v>15.2</v>
      </c>
      <c r="G18">
        <v>20.8</v>
      </c>
      <c r="H18">
        <v>-1.2</v>
      </c>
      <c r="I18">
        <v>10.3</v>
      </c>
      <c r="J18">
        <v>-3.9</v>
      </c>
      <c r="K18">
        <v>0.8</v>
      </c>
      <c r="L18">
        <v>55</v>
      </c>
    </row>
    <row r="19" spans="1:12" s="27" customFormat="1" ht="12.75">
      <c r="A19" s="27">
        <v>709</v>
      </c>
      <c r="B19" s="28">
        <v>40981</v>
      </c>
      <c r="D19" s="27">
        <v>15.2</v>
      </c>
      <c r="G19" s="27">
        <v>20.8</v>
      </c>
      <c r="H19" s="27">
        <v>1.3</v>
      </c>
      <c r="I19" s="27">
        <v>19.9</v>
      </c>
      <c r="J19" s="27">
        <v>-2</v>
      </c>
      <c r="K19" s="27">
        <v>2.6</v>
      </c>
      <c r="L19" s="27">
        <v>54</v>
      </c>
    </row>
    <row r="20" spans="1:12" ht="12.75">
      <c r="A20">
        <v>709</v>
      </c>
      <c r="B20" s="10">
        <v>40982</v>
      </c>
      <c r="D20">
        <v>15.1</v>
      </c>
      <c r="E20" s="14">
        <f>D19-D20</f>
        <v>0.09999999999999964</v>
      </c>
      <c r="G20">
        <v>20.8</v>
      </c>
      <c r="H20">
        <v>3.7</v>
      </c>
      <c r="I20">
        <v>-99.9</v>
      </c>
      <c r="J20">
        <v>-1.3</v>
      </c>
      <c r="K20">
        <v>4.5</v>
      </c>
      <c r="L20">
        <v>53</v>
      </c>
    </row>
    <row r="21" spans="1:12" ht="12.75">
      <c r="A21">
        <v>709</v>
      </c>
      <c r="B21" s="10">
        <v>40983</v>
      </c>
      <c r="D21">
        <v>15</v>
      </c>
      <c r="E21" s="14">
        <f aca="true" t="shared" si="0" ref="E21:E45">D20-D21</f>
        <v>0.09999999999999964</v>
      </c>
      <c r="G21">
        <v>20.8</v>
      </c>
      <c r="H21">
        <v>0.8</v>
      </c>
      <c r="I21">
        <v>26.9</v>
      </c>
      <c r="J21">
        <v>-3</v>
      </c>
      <c r="K21">
        <v>4.4</v>
      </c>
      <c r="L21">
        <v>51</v>
      </c>
    </row>
    <row r="22" spans="1:12" ht="12.75">
      <c r="A22">
        <v>709</v>
      </c>
      <c r="B22" s="10">
        <v>40984</v>
      </c>
      <c r="D22">
        <v>14.9</v>
      </c>
      <c r="E22" s="14">
        <f t="shared" si="0"/>
        <v>0.09999999999999964</v>
      </c>
      <c r="G22">
        <v>20.8</v>
      </c>
      <c r="H22">
        <v>4.7</v>
      </c>
      <c r="I22">
        <v>11.1</v>
      </c>
      <c r="J22">
        <v>-0.1</v>
      </c>
      <c r="K22">
        <v>4.8</v>
      </c>
      <c r="L22">
        <v>50</v>
      </c>
    </row>
    <row r="23" spans="1:12" ht="12.75">
      <c r="A23">
        <v>709</v>
      </c>
      <c r="B23" s="10">
        <v>40985</v>
      </c>
      <c r="D23">
        <v>14.7</v>
      </c>
      <c r="E23" s="14">
        <f t="shared" si="0"/>
        <v>0.20000000000000107</v>
      </c>
      <c r="G23">
        <v>20.8</v>
      </c>
      <c r="H23">
        <v>5.1</v>
      </c>
      <c r="I23">
        <v>33.8</v>
      </c>
      <c r="J23">
        <v>1.2</v>
      </c>
      <c r="K23">
        <v>6.3</v>
      </c>
      <c r="L23">
        <v>49</v>
      </c>
    </row>
    <row r="24" spans="1:12" ht="12.75">
      <c r="A24">
        <v>709</v>
      </c>
      <c r="B24" s="10">
        <v>40986</v>
      </c>
      <c r="D24">
        <v>14.5</v>
      </c>
      <c r="E24" s="14">
        <f t="shared" si="0"/>
        <v>0.1999999999999993</v>
      </c>
      <c r="F24">
        <f>AVERAGE(E20:E24)</f>
        <v>0.13999999999999985</v>
      </c>
      <c r="G24">
        <v>20.8</v>
      </c>
      <c r="H24">
        <v>4.3</v>
      </c>
      <c r="I24">
        <v>12.2</v>
      </c>
      <c r="J24">
        <v>-1.7</v>
      </c>
      <c r="K24">
        <v>6.8</v>
      </c>
      <c r="L24">
        <v>49</v>
      </c>
    </row>
    <row r="25" spans="1:12" ht="12.75">
      <c r="A25">
        <v>709</v>
      </c>
      <c r="B25" s="10">
        <v>40987</v>
      </c>
      <c r="D25">
        <v>14.5</v>
      </c>
      <c r="E25" s="14">
        <f t="shared" si="0"/>
        <v>0</v>
      </c>
      <c r="F25">
        <f>AVERAGE(E21:E25)</f>
        <v>0.11999999999999993</v>
      </c>
      <c r="G25">
        <v>21.1</v>
      </c>
      <c r="H25">
        <v>-7.6</v>
      </c>
      <c r="I25">
        <v>27.3</v>
      </c>
      <c r="J25">
        <v>-7.6</v>
      </c>
      <c r="K25">
        <v>1.6</v>
      </c>
      <c r="L25">
        <v>49</v>
      </c>
    </row>
    <row r="26" spans="1:12" ht="12.75">
      <c r="A26">
        <v>709</v>
      </c>
      <c r="B26" s="10">
        <v>40988</v>
      </c>
      <c r="D26">
        <v>14.5</v>
      </c>
      <c r="E26" s="14">
        <f t="shared" si="0"/>
        <v>0</v>
      </c>
      <c r="F26">
        <f>AVERAGE(E22:E26)</f>
        <v>0.1</v>
      </c>
      <c r="G26">
        <v>21.3</v>
      </c>
      <c r="H26">
        <v>-8.7</v>
      </c>
      <c r="I26">
        <v>27.3</v>
      </c>
      <c r="J26">
        <v>-11.2</v>
      </c>
      <c r="K26">
        <v>-7.4</v>
      </c>
      <c r="L26">
        <v>49</v>
      </c>
    </row>
    <row r="27" spans="1:12" ht="12.75">
      <c r="A27">
        <v>709</v>
      </c>
      <c r="B27" s="10">
        <v>40989</v>
      </c>
      <c r="D27">
        <v>14.5</v>
      </c>
      <c r="E27" s="14">
        <f t="shared" si="0"/>
        <v>0</v>
      </c>
      <c r="F27">
        <f aca="true" t="shared" si="1" ref="F27:F45">AVERAGE(E23:E27)</f>
        <v>0.08000000000000007</v>
      </c>
      <c r="G27">
        <v>21.3</v>
      </c>
      <c r="H27">
        <v>-5.2</v>
      </c>
      <c r="I27">
        <v>9.3</v>
      </c>
      <c r="J27">
        <v>-12.1</v>
      </c>
      <c r="K27">
        <v>-6.5</v>
      </c>
      <c r="L27">
        <v>49</v>
      </c>
    </row>
    <row r="28" spans="1:12" ht="12.75">
      <c r="A28">
        <v>709</v>
      </c>
      <c r="B28" s="10">
        <v>40990</v>
      </c>
      <c r="D28">
        <v>14.5</v>
      </c>
      <c r="E28" s="14">
        <f t="shared" si="0"/>
        <v>0</v>
      </c>
      <c r="F28">
        <f t="shared" si="1"/>
        <v>0.039999999999999855</v>
      </c>
      <c r="G28">
        <v>21.3</v>
      </c>
      <c r="H28">
        <v>-2.7</v>
      </c>
      <c r="I28">
        <v>5.7</v>
      </c>
      <c r="J28">
        <v>-5.3</v>
      </c>
      <c r="K28">
        <v>-1.3</v>
      </c>
      <c r="L28">
        <v>48</v>
      </c>
    </row>
    <row r="29" spans="1:12" ht="12.75">
      <c r="A29">
        <v>709</v>
      </c>
      <c r="B29" s="10">
        <v>40991</v>
      </c>
      <c r="D29">
        <v>14.5</v>
      </c>
      <c r="E29" s="14">
        <f t="shared" si="0"/>
        <v>0</v>
      </c>
      <c r="F29">
        <f t="shared" si="1"/>
        <v>0</v>
      </c>
      <c r="G29">
        <v>21.3</v>
      </c>
      <c r="H29">
        <v>-1.3</v>
      </c>
      <c r="I29">
        <v>10.7</v>
      </c>
      <c r="J29">
        <v>-5</v>
      </c>
      <c r="K29">
        <v>2</v>
      </c>
      <c r="L29">
        <v>47</v>
      </c>
    </row>
    <row r="30" spans="1:12" ht="12.75">
      <c r="A30">
        <v>709</v>
      </c>
      <c r="B30" s="10">
        <v>40992</v>
      </c>
      <c r="D30">
        <v>14.2</v>
      </c>
      <c r="E30" s="14">
        <f t="shared" si="0"/>
        <v>0.3000000000000007</v>
      </c>
      <c r="F30">
        <f t="shared" si="1"/>
        <v>0.060000000000000143</v>
      </c>
      <c r="G30">
        <v>21.3</v>
      </c>
      <c r="H30">
        <v>1.9</v>
      </c>
      <c r="I30">
        <v>-99.9</v>
      </c>
      <c r="J30">
        <v>-2.7</v>
      </c>
      <c r="K30">
        <v>6.3</v>
      </c>
      <c r="L30">
        <v>45</v>
      </c>
    </row>
    <row r="31" spans="1:12" ht="12.75">
      <c r="A31">
        <v>709</v>
      </c>
      <c r="B31" s="10">
        <v>40993</v>
      </c>
      <c r="D31">
        <v>13.9</v>
      </c>
      <c r="E31" s="14">
        <f t="shared" si="0"/>
        <v>0.29999999999999893</v>
      </c>
      <c r="F31">
        <f t="shared" si="1"/>
        <v>0.11999999999999993</v>
      </c>
      <c r="G31">
        <v>21.3</v>
      </c>
      <c r="H31">
        <v>7.3</v>
      </c>
      <c r="I31">
        <v>13.4</v>
      </c>
      <c r="J31">
        <v>-1.3</v>
      </c>
      <c r="K31">
        <v>6.5</v>
      </c>
      <c r="L31">
        <v>44</v>
      </c>
    </row>
    <row r="32" spans="1:12" ht="12.75">
      <c r="A32">
        <v>709</v>
      </c>
      <c r="B32" s="10">
        <v>40994</v>
      </c>
      <c r="D32">
        <v>13.6</v>
      </c>
      <c r="E32" s="14">
        <f t="shared" si="0"/>
        <v>0.3000000000000007</v>
      </c>
      <c r="F32">
        <f t="shared" si="1"/>
        <v>0.18000000000000008</v>
      </c>
      <c r="G32">
        <v>21.3</v>
      </c>
      <c r="H32">
        <v>9.2</v>
      </c>
      <c r="I32">
        <v>-99.9</v>
      </c>
      <c r="J32">
        <v>4.7</v>
      </c>
      <c r="K32">
        <v>9.6</v>
      </c>
      <c r="L32">
        <v>43</v>
      </c>
    </row>
    <row r="33" spans="1:12" ht="12.75">
      <c r="A33">
        <v>709</v>
      </c>
      <c r="B33" s="10">
        <v>40995</v>
      </c>
      <c r="D33">
        <v>13.4</v>
      </c>
      <c r="E33" s="14">
        <f t="shared" si="0"/>
        <v>0.1999999999999993</v>
      </c>
      <c r="F33">
        <f t="shared" si="1"/>
        <v>0.21999999999999992</v>
      </c>
      <c r="G33">
        <v>21.3</v>
      </c>
      <c r="H33">
        <v>-2.3</v>
      </c>
      <c r="I33">
        <v>31.7</v>
      </c>
      <c r="J33">
        <v>-2.4</v>
      </c>
      <c r="K33">
        <v>5.1</v>
      </c>
      <c r="L33">
        <v>42</v>
      </c>
    </row>
    <row r="34" spans="1:12" ht="12.75">
      <c r="A34">
        <v>709</v>
      </c>
      <c r="B34" s="10">
        <v>40996</v>
      </c>
      <c r="D34">
        <v>13.1</v>
      </c>
      <c r="E34" s="14">
        <f t="shared" si="0"/>
        <v>0.3000000000000007</v>
      </c>
      <c r="F34">
        <f t="shared" si="1"/>
        <v>0.2800000000000001</v>
      </c>
      <c r="G34">
        <v>21.3</v>
      </c>
      <c r="H34">
        <v>1.8</v>
      </c>
      <c r="I34">
        <v>8.9</v>
      </c>
      <c r="J34">
        <v>-4.9</v>
      </c>
      <c r="K34">
        <v>2.1</v>
      </c>
      <c r="L34">
        <v>41</v>
      </c>
    </row>
    <row r="35" spans="1:12" ht="12.75">
      <c r="A35">
        <v>709</v>
      </c>
      <c r="B35" s="10">
        <v>40997</v>
      </c>
      <c r="D35">
        <v>12.8</v>
      </c>
      <c r="E35" s="14">
        <f t="shared" si="0"/>
        <v>0.29999999999999893</v>
      </c>
      <c r="F35">
        <f t="shared" si="1"/>
        <v>0.2799999999999997</v>
      </c>
      <c r="G35">
        <v>21.3</v>
      </c>
      <c r="H35">
        <v>4.3</v>
      </c>
      <c r="I35">
        <v>11.5</v>
      </c>
      <c r="J35">
        <v>-2.8</v>
      </c>
      <c r="K35">
        <v>6.1</v>
      </c>
      <c r="L35">
        <v>40</v>
      </c>
    </row>
    <row r="36" spans="1:12" ht="12.75">
      <c r="A36">
        <v>709</v>
      </c>
      <c r="B36" s="10">
        <v>40998</v>
      </c>
      <c r="D36">
        <v>12.5</v>
      </c>
      <c r="E36" s="14">
        <f t="shared" si="0"/>
        <v>0.3000000000000007</v>
      </c>
      <c r="F36">
        <f t="shared" si="1"/>
        <v>0.2800000000000001</v>
      </c>
      <c r="G36">
        <v>21.3</v>
      </c>
      <c r="H36">
        <v>3.1</v>
      </c>
      <c r="I36">
        <v>-99.9</v>
      </c>
      <c r="J36">
        <v>-0.1</v>
      </c>
      <c r="K36">
        <v>4.2</v>
      </c>
      <c r="L36">
        <v>38</v>
      </c>
    </row>
    <row r="37" spans="1:12" ht="12.75">
      <c r="A37">
        <v>709</v>
      </c>
      <c r="B37" s="10">
        <v>40999</v>
      </c>
      <c r="D37">
        <v>12</v>
      </c>
      <c r="E37" s="14">
        <f t="shared" si="0"/>
        <v>0.5</v>
      </c>
      <c r="F37">
        <f t="shared" si="1"/>
        <v>0.31999999999999995</v>
      </c>
      <c r="G37">
        <v>21.3</v>
      </c>
      <c r="H37">
        <v>4.6</v>
      </c>
      <c r="I37">
        <v>-99.9</v>
      </c>
      <c r="J37">
        <v>-4.1</v>
      </c>
      <c r="K37">
        <v>6.4</v>
      </c>
      <c r="L37">
        <v>37</v>
      </c>
    </row>
    <row r="38" spans="1:12" ht="12.75">
      <c r="A38">
        <v>709</v>
      </c>
      <c r="B38" s="10">
        <v>41000</v>
      </c>
      <c r="D38">
        <v>11.4</v>
      </c>
      <c r="E38" s="14">
        <f t="shared" si="0"/>
        <v>0.5999999999999996</v>
      </c>
      <c r="F38">
        <f t="shared" si="1"/>
        <v>0.4</v>
      </c>
      <c r="G38">
        <v>21.3</v>
      </c>
      <c r="H38">
        <v>8.7</v>
      </c>
      <c r="I38">
        <v>16.1</v>
      </c>
      <c r="J38">
        <v>3.2</v>
      </c>
      <c r="K38">
        <v>9.7</v>
      </c>
      <c r="L38">
        <v>35</v>
      </c>
    </row>
    <row r="39" spans="1:12" ht="12.75">
      <c r="A39">
        <v>709</v>
      </c>
      <c r="B39" s="10">
        <v>41001</v>
      </c>
      <c r="D39">
        <v>11</v>
      </c>
      <c r="E39" s="14">
        <f t="shared" si="0"/>
        <v>0.40000000000000036</v>
      </c>
      <c r="F39">
        <f t="shared" si="1"/>
        <v>0.41999999999999993</v>
      </c>
      <c r="G39">
        <v>21.3</v>
      </c>
      <c r="H39">
        <v>-2.5</v>
      </c>
      <c r="I39">
        <v>14.8</v>
      </c>
      <c r="J39">
        <v>-2.6</v>
      </c>
      <c r="K39">
        <v>7.3</v>
      </c>
      <c r="L39">
        <v>34</v>
      </c>
    </row>
    <row r="40" spans="1:12" ht="12.75">
      <c r="A40">
        <v>709</v>
      </c>
      <c r="B40" s="10">
        <v>41002</v>
      </c>
      <c r="D40">
        <v>10.9</v>
      </c>
      <c r="E40" s="14">
        <f t="shared" si="0"/>
        <v>0.09999999999999964</v>
      </c>
      <c r="F40">
        <f t="shared" si="1"/>
        <v>0.38000000000000006</v>
      </c>
      <c r="G40">
        <v>21.4</v>
      </c>
      <c r="H40">
        <v>-4</v>
      </c>
      <c r="I40">
        <v>2.4</v>
      </c>
      <c r="J40">
        <v>-4.8</v>
      </c>
      <c r="K40">
        <v>-2.3</v>
      </c>
      <c r="L40">
        <v>32</v>
      </c>
    </row>
    <row r="41" spans="1:12" ht="12.75">
      <c r="A41">
        <v>709</v>
      </c>
      <c r="B41" s="10">
        <v>41003</v>
      </c>
      <c r="D41">
        <v>10.9</v>
      </c>
      <c r="E41" s="14">
        <f t="shared" si="0"/>
        <v>0</v>
      </c>
      <c r="F41">
        <f t="shared" si="1"/>
        <v>0.31999999999999995</v>
      </c>
      <c r="G41">
        <v>21.4</v>
      </c>
      <c r="H41">
        <v>-2</v>
      </c>
      <c r="I41">
        <v>19.5</v>
      </c>
      <c r="J41">
        <v>-11.3</v>
      </c>
      <c r="K41">
        <v>0.3</v>
      </c>
      <c r="L41">
        <v>32</v>
      </c>
    </row>
    <row r="42" spans="1:12" ht="12.75">
      <c r="A42">
        <v>709</v>
      </c>
      <c r="B42" s="10">
        <v>41004</v>
      </c>
      <c r="D42">
        <v>10.5</v>
      </c>
      <c r="E42" s="14">
        <f t="shared" si="0"/>
        <v>0.40000000000000036</v>
      </c>
      <c r="F42">
        <f t="shared" si="1"/>
        <v>0.3</v>
      </c>
      <c r="G42">
        <v>21.4</v>
      </c>
      <c r="H42">
        <v>4.1</v>
      </c>
      <c r="I42">
        <v>11.7</v>
      </c>
      <c r="J42">
        <v>-9</v>
      </c>
      <c r="K42">
        <v>4.4</v>
      </c>
      <c r="L42">
        <v>32</v>
      </c>
    </row>
    <row r="43" spans="1:12" ht="12.75">
      <c r="A43">
        <v>709</v>
      </c>
      <c r="B43" s="10">
        <v>41005</v>
      </c>
      <c r="D43">
        <v>10.2</v>
      </c>
      <c r="E43" s="14">
        <f t="shared" si="0"/>
        <v>0.3000000000000007</v>
      </c>
      <c r="F43">
        <f t="shared" si="1"/>
        <v>0.2400000000000002</v>
      </c>
      <c r="G43">
        <v>21.4</v>
      </c>
      <c r="H43">
        <v>5.5</v>
      </c>
      <c r="I43">
        <v>27.4</v>
      </c>
      <c r="J43">
        <v>1.6</v>
      </c>
      <c r="K43">
        <v>7.1</v>
      </c>
      <c r="L43">
        <v>30</v>
      </c>
    </row>
    <row r="44" spans="1:12" ht="12.75">
      <c r="A44">
        <v>709</v>
      </c>
      <c r="B44" s="10">
        <v>41006</v>
      </c>
      <c r="D44">
        <v>10.2</v>
      </c>
      <c r="E44" s="14">
        <f t="shared" si="0"/>
        <v>0</v>
      </c>
      <c r="F44">
        <f t="shared" si="1"/>
        <v>0.16000000000000014</v>
      </c>
      <c r="G44">
        <v>21.4</v>
      </c>
      <c r="H44">
        <v>-7.9</v>
      </c>
      <c r="I44">
        <v>20.4</v>
      </c>
      <c r="J44">
        <v>-14.3</v>
      </c>
      <c r="K44">
        <v>2.1</v>
      </c>
      <c r="L44">
        <v>30</v>
      </c>
    </row>
    <row r="45" spans="1:12" ht="12.75">
      <c r="A45">
        <v>709</v>
      </c>
      <c r="B45" s="10">
        <v>41007</v>
      </c>
      <c r="D45">
        <v>10.2</v>
      </c>
      <c r="E45" s="14">
        <f t="shared" si="0"/>
        <v>0</v>
      </c>
      <c r="F45">
        <f t="shared" si="1"/>
        <v>0.1400000000000002</v>
      </c>
      <c r="G45">
        <v>21.4</v>
      </c>
      <c r="H45">
        <v>-0.4</v>
      </c>
      <c r="I45">
        <v>6.8</v>
      </c>
      <c r="J45">
        <v>-8.9</v>
      </c>
      <c r="K45">
        <v>-1.3</v>
      </c>
      <c r="L45">
        <v>29</v>
      </c>
    </row>
    <row r="46" spans="1:12" ht="12.75">
      <c r="A46">
        <v>709</v>
      </c>
      <c r="B46" s="10">
        <v>41008</v>
      </c>
      <c r="D46">
        <v>9.9</v>
      </c>
      <c r="E46" s="14">
        <f aca="true" t="shared" si="2" ref="E46:E76">D45-D46</f>
        <v>0.29999999999999893</v>
      </c>
      <c r="F46">
        <f aca="true" t="shared" si="3" ref="F46:F76">AVERAGE(E42:E46)</f>
        <v>0.2</v>
      </c>
      <c r="G46">
        <v>21.4</v>
      </c>
      <c r="H46">
        <v>0.5</v>
      </c>
      <c r="I46">
        <v>26.2</v>
      </c>
      <c r="J46">
        <v>-8.3</v>
      </c>
      <c r="K46">
        <v>4.4</v>
      </c>
      <c r="L46">
        <v>28</v>
      </c>
    </row>
    <row r="47" spans="1:12" ht="12.75">
      <c r="A47">
        <v>709</v>
      </c>
      <c r="B47" s="10">
        <v>41009</v>
      </c>
      <c r="D47">
        <v>9</v>
      </c>
      <c r="E47" s="14">
        <f t="shared" si="2"/>
        <v>0.9000000000000004</v>
      </c>
      <c r="F47">
        <f t="shared" si="3"/>
        <v>0.3</v>
      </c>
      <c r="G47">
        <v>21.4</v>
      </c>
      <c r="H47">
        <v>3.4</v>
      </c>
      <c r="I47">
        <v>24.3</v>
      </c>
      <c r="J47">
        <v>-5.3</v>
      </c>
      <c r="K47">
        <v>6.9</v>
      </c>
      <c r="L47">
        <v>26</v>
      </c>
    </row>
    <row r="48" spans="1:12" ht="12.75">
      <c r="A48">
        <v>709</v>
      </c>
      <c r="B48" s="10">
        <v>41010</v>
      </c>
      <c r="D48">
        <v>8.2</v>
      </c>
      <c r="E48" s="14">
        <f t="shared" si="2"/>
        <v>0.8000000000000007</v>
      </c>
      <c r="F48">
        <f t="shared" si="3"/>
        <v>0.4</v>
      </c>
      <c r="G48">
        <v>21.4</v>
      </c>
      <c r="H48">
        <v>7.9</v>
      </c>
      <c r="I48">
        <v>-99.9</v>
      </c>
      <c r="J48">
        <v>-0.2</v>
      </c>
      <c r="K48">
        <v>8.6</v>
      </c>
      <c r="L48">
        <v>25</v>
      </c>
    </row>
    <row r="49" spans="1:12" ht="12.75">
      <c r="A49">
        <v>709</v>
      </c>
      <c r="B49" s="10">
        <v>41011</v>
      </c>
      <c r="D49">
        <v>7.5</v>
      </c>
      <c r="E49" s="14">
        <f t="shared" si="2"/>
        <v>0.6999999999999993</v>
      </c>
      <c r="F49">
        <f t="shared" si="3"/>
        <v>0.5399999999999998</v>
      </c>
      <c r="G49">
        <v>21.4</v>
      </c>
      <c r="H49">
        <v>3.4</v>
      </c>
      <c r="I49">
        <v>17.4</v>
      </c>
      <c r="J49">
        <v>1.9</v>
      </c>
      <c r="K49">
        <v>8.5</v>
      </c>
      <c r="L49">
        <v>24</v>
      </c>
    </row>
    <row r="50" spans="1:12" ht="12.75">
      <c r="A50">
        <v>709</v>
      </c>
      <c r="B50" s="10">
        <v>41012</v>
      </c>
      <c r="D50">
        <v>7.6</v>
      </c>
      <c r="E50" s="14">
        <f t="shared" si="2"/>
        <v>-0.09999999999999964</v>
      </c>
      <c r="F50">
        <f t="shared" si="3"/>
        <v>0.5199999999999999</v>
      </c>
      <c r="G50">
        <v>21.6</v>
      </c>
      <c r="H50">
        <v>-2.6</v>
      </c>
      <c r="I50">
        <v>6.2</v>
      </c>
      <c r="J50">
        <v>-5.7</v>
      </c>
      <c r="K50">
        <v>0.3</v>
      </c>
      <c r="L50">
        <v>24</v>
      </c>
    </row>
    <row r="51" spans="1:12" ht="12.75">
      <c r="A51">
        <v>709</v>
      </c>
      <c r="B51" s="10">
        <v>41013</v>
      </c>
      <c r="D51">
        <v>7.6</v>
      </c>
      <c r="E51" s="14">
        <f t="shared" si="2"/>
        <v>0</v>
      </c>
      <c r="F51">
        <f t="shared" si="3"/>
        <v>0.46000000000000013</v>
      </c>
      <c r="G51">
        <v>21.7</v>
      </c>
      <c r="H51">
        <v>-1.1</v>
      </c>
      <c r="I51">
        <v>15.8</v>
      </c>
      <c r="J51">
        <v>-3.5</v>
      </c>
      <c r="K51">
        <v>-0.4</v>
      </c>
      <c r="L51">
        <v>24</v>
      </c>
    </row>
    <row r="52" spans="1:12" ht="12.75">
      <c r="A52">
        <v>709</v>
      </c>
      <c r="B52" s="10">
        <v>41014</v>
      </c>
      <c r="D52">
        <v>7.9</v>
      </c>
      <c r="E52" s="14">
        <f t="shared" si="2"/>
        <v>-0.3000000000000007</v>
      </c>
      <c r="F52">
        <f t="shared" si="3"/>
        <v>0.21999999999999992</v>
      </c>
      <c r="G52">
        <v>22.1</v>
      </c>
      <c r="H52">
        <v>-2.4</v>
      </c>
      <c r="I52">
        <v>5.7</v>
      </c>
      <c r="J52">
        <v>-8.9</v>
      </c>
      <c r="K52">
        <v>-0.7</v>
      </c>
      <c r="L52">
        <v>28</v>
      </c>
    </row>
    <row r="53" spans="1:12" ht="12.75">
      <c r="A53">
        <v>709</v>
      </c>
      <c r="B53" s="10">
        <v>41015</v>
      </c>
      <c r="D53">
        <v>8.4</v>
      </c>
      <c r="E53" s="14">
        <f t="shared" si="2"/>
        <v>-0.5</v>
      </c>
      <c r="F53">
        <f t="shared" si="3"/>
        <v>-0.040000000000000216</v>
      </c>
      <c r="G53">
        <v>22.8</v>
      </c>
      <c r="H53">
        <v>-3.2</v>
      </c>
      <c r="I53">
        <v>18.3</v>
      </c>
      <c r="J53">
        <v>-3.4</v>
      </c>
      <c r="K53">
        <v>-1.9</v>
      </c>
      <c r="L53">
        <v>30</v>
      </c>
    </row>
    <row r="54" spans="1:12" ht="12.75">
      <c r="A54">
        <v>709</v>
      </c>
      <c r="B54" s="10">
        <v>41016</v>
      </c>
      <c r="D54">
        <v>8.4</v>
      </c>
      <c r="E54" s="14">
        <f t="shared" si="2"/>
        <v>0</v>
      </c>
      <c r="F54">
        <f t="shared" si="3"/>
        <v>-0.18000000000000008</v>
      </c>
      <c r="G54">
        <v>22.8</v>
      </c>
      <c r="H54">
        <v>-2.4</v>
      </c>
      <c r="I54">
        <v>3.6</v>
      </c>
      <c r="J54">
        <v>-4.2</v>
      </c>
      <c r="K54">
        <v>-1.3</v>
      </c>
      <c r="L54">
        <v>30</v>
      </c>
    </row>
    <row r="55" spans="1:12" ht="12.75">
      <c r="A55">
        <v>709</v>
      </c>
      <c r="B55" s="10">
        <v>41017</v>
      </c>
      <c r="D55">
        <v>8.4</v>
      </c>
      <c r="E55" s="14">
        <f t="shared" si="2"/>
        <v>0</v>
      </c>
      <c r="F55">
        <f t="shared" si="3"/>
        <v>-0.16000000000000014</v>
      </c>
      <c r="G55">
        <v>22.8</v>
      </c>
      <c r="H55">
        <v>-0.9</v>
      </c>
      <c r="I55">
        <v>16.9</v>
      </c>
      <c r="J55">
        <v>-8.2</v>
      </c>
      <c r="K55">
        <v>1.6</v>
      </c>
      <c r="L55">
        <v>29</v>
      </c>
    </row>
    <row r="56" spans="1:12" ht="12.75">
      <c r="A56">
        <v>709</v>
      </c>
      <c r="B56" s="10">
        <v>41018</v>
      </c>
      <c r="D56">
        <v>8.9</v>
      </c>
      <c r="E56" s="14">
        <f t="shared" si="2"/>
        <v>-0.5</v>
      </c>
      <c r="F56">
        <f t="shared" si="3"/>
        <v>-0.2600000000000001</v>
      </c>
      <c r="G56">
        <v>23.5</v>
      </c>
      <c r="H56">
        <v>-0.6</v>
      </c>
      <c r="I56">
        <v>28.5</v>
      </c>
      <c r="J56">
        <v>-0.9</v>
      </c>
      <c r="K56">
        <v>3.8</v>
      </c>
      <c r="L56">
        <v>31</v>
      </c>
    </row>
    <row r="57" spans="1:12" ht="12.75">
      <c r="A57">
        <v>709</v>
      </c>
      <c r="B57" s="10">
        <v>41019</v>
      </c>
      <c r="D57">
        <v>9.2</v>
      </c>
      <c r="E57" s="14">
        <f t="shared" si="2"/>
        <v>-0.29999999999999893</v>
      </c>
      <c r="F57">
        <f t="shared" si="3"/>
        <v>-0.2599999999999998</v>
      </c>
      <c r="G57">
        <v>23.8</v>
      </c>
      <c r="H57">
        <v>0</v>
      </c>
      <c r="I57">
        <v>25.6</v>
      </c>
      <c r="J57">
        <v>-1.1</v>
      </c>
      <c r="K57">
        <v>0.7</v>
      </c>
      <c r="L57">
        <v>32</v>
      </c>
    </row>
    <row r="58" spans="1:12" ht="12.75">
      <c r="A58">
        <v>709</v>
      </c>
      <c r="B58" s="10">
        <v>41020</v>
      </c>
      <c r="D58">
        <v>9.2</v>
      </c>
      <c r="E58" s="14">
        <f t="shared" si="2"/>
        <v>0</v>
      </c>
      <c r="F58">
        <f t="shared" si="3"/>
        <v>-0.15999999999999978</v>
      </c>
      <c r="G58">
        <v>23.8</v>
      </c>
      <c r="H58">
        <v>1.2</v>
      </c>
      <c r="I58">
        <v>5.1</v>
      </c>
      <c r="J58">
        <v>-1</v>
      </c>
      <c r="K58">
        <v>1.9</v>
      </c>
      <c r="L58">
        <v>31</v>
      </c>
    </row>
    <row r="59" spans="1:12" ht="12.75">
      <c r="A59">
        <v>709</v>
      </c>
      <c r="B59" s="10">
        <v>41021</v>
      </c>
      <c r="D59">
        <v>8.9</v>
      </c>
      <c r="E59" s="14">
        <f t="shared" si="2"/>
        <v>0.29999999999999893</v>
      </c>
      <c r="F59">
        <f t="shared" si="3"/>
        <v>-0.1</v>
      </c>
      <c r="G59">
        <v>23.8</v>
      </c>
      <c r="H59">
        <v>4.5</v>
      </c>
      <c r="I59">
        <v>29.3</v>
      </c>
      <c r="J59">
        <v>-7.4</v>
      </c>
      <c r="K59">
        <v>6.7</v>
      </c>
      <c r="L59">
        <v>28</v>
      </c>
    </row>
    <row r="60" spans="1:12" ht="12.75">
      <c r="A60">
        <v>709</v>
      </c>
      <c r="B60" s="10">
        <v>41022</v>
      </c>
      <c r="D60">
        <v>8.4</v>
      </c>
      <c r="E60" s="14">
        <f t="shared" si="2"/>
        <v>0.5</v>
      </c>
      <c r="F60">
        <f t="shared" si="3"/>
        <v>0</v>
      </c>
      <c r="G60">
        <v>23.8</v>
      </c>
      <c r="H60">
        <v>3.6</v>
      </c>
      <c r="I60">
        <v>-99.9</v>
      </c>
      <c r="J60">
        <v>2.8</v>
      </c>
      <c r="K60">
        <v>9.1</v>
      </c>
      <c r="L60">
        <v>25</v>
      </c>
    </row>
    <row r="61" spans="1:12" ht="12.75">
      <c r="A61">
        <v>709</v>
      </c>
      <c r="B61" s="10">
        <v>41023</v>
      </c>
      <c r="D61">
        <v>7.5</v>
      </c>
      <c r="E61" s="14">
        <f t="shared" si="2"/>
        <v>0.9000000000000004</v>
      </c>
      <c r="F61">
        <f t="shared" si="3"/>
        <v>0.2800000000000001</v>
      </c>
      <c r="G61">
        <v>23.8</v>
      </c>
      <c r="H61">
        <v>6.9</v>
      </c>
      <c r="I61">
        <v>18.4</v>
      </c>
      <c r="J61">
        <v>1.5</v>
      </c>
      <c r="K61">
        <v>10.1</v>
      </c>
      <c r="L61">
        <v>23</v>
      </c>
    </row>
    <row r="62" spans="1:12" ht="12.75">
      <c r="A62">
        <v>709</v>
      </c>
      <c r="B62" s="10">
        <v>41024</v>
      </c>
      <c r="D62">
        <v>6.7</v>
      </c>
      <c r="E62" s="14">
        <f t="shared" si="2"/>
        <v>0.7999999999999998</v>
      </c>
      <c r="F62">
        <f t="shared" si="3"/>
        <v>0.49999999999999983</v>
      </c>
      <c r="G62">
        <v>23.8</v>
      </c>
      <c r="H62">
        <v>7.3</v>
      </c>
      <c r="I62">
        <v>35.6</v>
      </c>
      <c r="J62">
        <v>2.7</v>
      </c>
      <c r="K62">
        <v>10.8</v>
      </c>
      <c r="L62">
        <v>21</v>
      </c>
    </row>
    <row r="63" spans="1:12" ht="12.75">
      <c r="A63">
        <v>709</v>
      </c>
      <c r="B63" s="10">
        <v>41025</v>
      </c>
      <c r="D63">
        <v>5.8</v>
      </c>
      <c r="E63" s="14">
        <f t="shared" si="2"/>
        <v>0.9000000000000004</v>
      </c>
      <c r="F63">
        <f t="shared" si="3"/>
        <v>0.6799999999999999</v>
      </c>
      <c r="G63">
        <v>23.8</v>
      </c>
      <c r="H63">
        <v>4.4</v>
      </c>
      <c r="I63">
        <v>14.9</v>
      </c>
      <c r="J63">
        <v>-0.4</v>
      </c>
      <c r="K63">
        <v>9.4</v>
      </c>
      <c r="L63">
        <v>19</v>
      </c>
    </row>
    <row r="64" spans="1:12" ht="12.75">
      <c r="A64">
        <v>709</v>
      </c>
      <c r="B64" s="10">
        <v>41026</v>
      </c>
      <c r="D64">
        <v>4.8</v>
      </c>
      <c r="E64" s="14">
        <f t="shared" si="2"/>
        <v>1</v>
      </c>
      <c r="F64">
        <f t="shared" si="3"/>
        <v>0.8200000000000001</v>
      </c>
      <c r="G64">
        <v>24.4</v>
      </c>
      <c r="H64">
        <v>3.1</v>
      </c>
      <c r="I64">
        <v>26.3</v>
      </c>
      <c r="J64">
        <v>1.7</v>
      </c>
      <c r="K64">
        <v>7.9</v>
      </c>
      <c r="L64">
        <v>17</v>
      </c>
    </row>
    <row r="65" spans="1:12" ht="12.75">
      <c r="A65">
        <v>709</v>
      </c>
      <c r="B65" s="10">
        <v>41027</v>
      </c>
      <c r="D65">
        <v>5.2</v>
      </c>
      <c r="E65" s="14">
        <f t="shared" si="2"/>
        <v>-0.40000000000000036</v>
      </c>
      <c r="F65">
        <f t="shared" si="3"/>
        <v>0.64</v>
      </c>
      <c r="G65">
        <v>25.1</v>
      </c>
      <c r="H65">
        <v>-5.8</v>
      </c>
      <c r="I65">
        <v>26</v>
      </c>
      <c r="J65">
        <v>-5.9</v>
      </c>
      <c r="K65">
        <v>-1.4</v>
      </c>
      <c r="L65">
        <v>19</v>
      </c>
    </row>
    <row r="66" spans="1:12" ht="12.75">
      <c r="A66">
        <v>709</v>
      </c>
      <c r="B66" s="10">
        <v>41028</v>
      </c>
      <c r="D66">
        <v>5.2</v>
      </c>
      <c r="E66" s="14">
        <f t="shared" si="2"/>
        <v>0</v>
      </c>
      <c r="F66">
        <f t="shared" si="3"/>
        <v>0.45999999999999996</v>
      </c>
      <c r="G66">
        <v>25.1</v>
      </c>
      <c r="H66">
        <v>-3.1</v>
      </c>
      <c r="I66">
        <v>30.4</v>
      </c>
      <c r="J66">
        <v>-15.8</v>
      </c>
      <c r="K66">
        <v>-1.3</v>
      </c>
      <c r="L66">
        <v>18</v>
      </c>
    </row>
    <row r="67" spans="1:12" ht="12.75">
      <c r="A67">
        <v>709</v>
      </c>
      <c r="B67" s="10">
        <v>41029</v>
      </c>
      <c r="D67">
        <v>4.5</v>
      </c>
      <c r="E67" s="14">
        <f t="shared" si="2"/>
        <v>0.7000000000000002</v>
      </c>
      <c r="F67">
        <f t="shared" si="3"/>
        <v>0.44000000000000006</v>
      </c>
      <c r="G67">
        <v>25.1</v>
      </c>
      <c r="H67">
        <v>-0.2</v>
      </c>
      <c r="I67">
        <v>7.7</v>
      </c>
      <c r="J67">
        <v>-5.7</v>
      </c>
      <c r="K67">
        <v>1</v>
      </c>
      <c r="L67">
        <v>17</v>
      </c>
    </row>
    <row r="68" spans="1:12" ht="12.75">
      <c r="A68">
        <v>709</v>
      </c>
      <c r="B68" s="10">
        <v>41030</v>
      </c>
      <c r="D68">
        <v>3.6</v>
      </c>
      <c r="E68" s="14">
        <f t="shared" si="2"/>
        <v>0.8999999999999999</v>
      </c>
      <c r="F68">
        <f t="shared" si="3"/>
        <v>0.43999999999999995</v>
      </c>
      <c r="G68">
        <v>25.1</v>
      </c>
      <c r="H68">
        <v>8.2</v>
      </c>
      <c r="I68">
        <v>14.4</v>
      </c>
      <c r="J68">
        <v>-1.7</v>
      </c>
      <c r="K68">
        <v>6.6</v>
      </c>
      <c r="L68">
        <v>15</v>
      </c>
    </row>
    <row r="69" spans="1:12" ht="12.75">
      <c r="A69">
        <v>709</v>
      </c>
      <c r="B69" s="10">
        <v>41031</v>
      </c>
      <c r="D69">
        <v>3</v>
      </c>
      <c r="E69" s="14">
        <f t="shared" si="2"/>
        <v>0.6000000000000001</v>
      </c>
      <c r="F69">
        <f t="shared" si="3"/>
        <v>0.36</v>
      </c>
      <c r="G69">
        <v>25.2</v>
      </c>
      <c r="H69">
        <v>1.5</v>
      </c>
      <c r="I69">
        <v>38.7</v>
      </c>
      <c r="J69">
        <v>-7.9</v>
      </c>
      <c r="K69">
        <v>5.5</v>
      </c>
      <c r="L69">
        <v>14</v>
      </c>
    </row>
    <row r="70" spans="1:12" ht="12.75">
      <c r="A70">
        <v>709</v>
      </c>
      <c r="B70" s="10">
        <v>41032</v>
      </c>
      <c r="D70">
        <v>2.5</v>
      </c>
      <c r="E70" s="14">
        <f t="shared" si="2"/>
        <v>0.5</v>
      </c>
      <c r="F70">
        <f t="shared" si="3"/>
        <v>0.54</v>
      </c>
      <c r="G70">
        <v>25.3</v>
      </c>
      <c r="H70">
        <v>1.2</v>
      </c>
      <c r="I70">
        <v>38.6</v>
      </c>
      <c r="J70">
        <v>1.1</v>
      </c>
      <c r="K70">
        <v>5.5</v>
      </c>
      <c r="L70">
        <v>12</v>
      </c>
    </row>
    <row r="71" spans="1:12" ht="12.75">
      <c r="A71">
        <v>709</v>
      </c>
      <c r="B71" s="10">
        <v>41033</v>
      </c>
      <c r="D71">
        <v>1.5</v>
      </c>
      <c r="E71" s="14">
        <f t="shared" si="2"/>
        <v>1</v>
      </c>
      <c r="F71">
        <f t="shared" si="3"/>
        <v>0.74</v>
      </c>
      <c r="G71">
        <v>25.1</v>
      </c>
      <c r="H71">
        <v>8</v>
      </c>
      <c r="I71">
        <v>-99.9</v>
      </c>
      <c r="J71">
        <v>0.2</v>
      </c>
      <c r="K71">
        <v>9.2</v>
      </c>
      <c r="L71">
        <v>9</v>
      </c>
    </row>
    <row r="72" spans="1:12" ht="12.75">
      <c r="A72">
        <v>709</v>
      </c>
      <c r="B72" s="10">
        <v>41034</v>
      </c>
      <c r="D72">
        <v>1</v>
      </c>
      <c r="E72" s="14">
        <f t="shared" si="2"/>
        <v>0.5</v>
      </c>
      <c r="F72">
        <f t="shared" si="3"/>
        <v>0.7</v>
      </c>
      <c r="G72">
        <v>25.1</v>
      </c>
      <c r="H72">
        <v>9.6</v>
      </c>
      <c r="I72">
        <v>16.7</v>
      </c>
      <c r="J72">
        <v>6.1</v>
      </c>
      <c r="K72">
        <v>11.4</v>
      </c>
      <c r="L72">
        <v>5</v>
      </c>
    </row>
    <row r="73" spans="1:12" ht="12.75">
      <c r="A73">
        <v>709</v>
      </c>
      <c r="B73" s="10">
        <v>41035</v>
      </c>
      <c r="D73">
        <v>0.3</v>
      </c>
      <c r="E73" s="14">
        <f t="shared" si="2"/>
        <v>0.7</v>
      </c>
      <c r="F73">
        <f t="shared" si="3"/>
        <v>0.6599999999999999</v>
      </c>
      <c r="G73">
        <v>25.2</v>
      </c>
      <c r="H73">
        <v>-1.1</v>
      </c>
      <c r="I73">
        <v>31.2</v>
      </c>
      <c r="J73">
        <v>-1.1</v>
      </c>
      <c r="K73">
        <v>8.4</v>
      </c>
      <c r="L73">
        <v>2</v>
      </c>
    </row>
    <row r="74" spans="1:12" ht="12.75">
      <c r="A74">
        <v>709</v>
      </c>
      <c r="B74" s="10">
        <v>41036</v>
      </c>
      <c r="D74">
        <v>0.2</v>
      </c>
      <c r="E74" s="14">
        <f t="shared" si="2"/>
        <v>0.09999999999999998</v>
      </c>
      <c r="F74">
        <f t="shared" si="3"/>
        <v>0.56</v>
      </c>
      <c r="G74">
        <v>25.2</v>
      </c>
      <c r="H74">
        <v>1.1</v>
      </c>
      <c r="I74">
        <v>31.4</v>
      </c>
      <c r="J74">
        <v>-4.5</v>
      </c>
      <c r="K74">
        <v>3.6</v>
      </c>
      <c r="L74">
        <v>0</v>
      </c>
    </row>
    <row r="75" spans="1:12" ht="12.75">
      <c r="A75">
        <v>709</v>
      </c>
      <c r="B75" s="10">
        <v>41037</v>
      </c>
      <c r="D75">
        <v>0.1</v>
      </c>
      <c r="E75" s="14">
        <f t="shared" si="2"/>
        <v>0.1</v>
      </c>
      <c r="F75">
        <f t="shared" si="3"/>
        <v>0.4800000000000001</v>
      </c>
      <c r="G75">
        <v>25.3</v>
      </c>
      <c r="H75">
        <v>-1</v>
      </c>
      <c r="I75">
        <v>29.6</v>
      </c>
      <c r="J75">
        <v>-6.3</v>
      </c>
      <c r="K75">
        <v>2.6</v>
      </c>
      <c r="L75">
        <v>0</v>
      </c>
    </row>
    <row r="76" spans="1:12" s="9" customFormat="1" ht="12.75">
      <c r="A76" s="9">
        <v>709</v>
      </c>
      <c r="B76" s="13">
        <v>41038</v>
      </c>
      <c r="D76" s="9">
        <v>0</v>
      </c>
      <c r="E76" s="36">
        <f t="shared" si="2"/>
        <v>0.1</v>
      </c>
      <c r="F76" s="9">
        <f t="shared" si="3"/>
        <v>0.3</v>
      </c>
      <c r="G76" s="9">
        <v>25.2</v>
      </c>
      <c r="H76" s="9">
        <v>1.2</v>
      </c>
      <c r="I76" s="9">
        <v>27.4</v>
      </c>
      <c r="J76" s="9">
        <v>-3.7</v>
      </c>
      <c r="K76" s="9">
        <v>4.6</v>
      </c>
      <c r="L76" s="9">
        <v>0</v>
      </c>
    </row>
    <row r="77" spans="4:11" ht="12.75">
      <c r="D77" s="14" t="s">
        <v>48</v>
      </c>
      <c r="E77" s="33">
        <f>AVERAGE(E20:E76)</f>
        <v>0.2666666666666666</v>
      </c>
      <c r="F77" s="18">
        <f>AVERAGE(F24:F76)</f>
        <v>0.2766037735849057</v>
      </c>
      <c r="G77">
        <f>G76-G19</f>
        <v>4.399999999999999</v>
      </c>
      <c r="H77" t="s">
        <v>62</v>
      </c>
      <c r="J77" s="34" t="s">
        <v>63</v>
      </c>
      <c r="K77" s="17">
        <f>AVERAGE(K20:K76)</f>
        <v>4.050877192982456</v>
      </c>
    </row>
    <row r="78" spans="4:6" ht="12.75">
      <c r="D78" s="14" t="s">
        <v>49</v>
      </c>
      <c r="E78" s="22">
        <f>MAX(E20:E76)</f>
        <v>1</v>
      </c>
      <c r="F78" s="35">
        <f>MAX(F24:F76)</f>
        <v>0.8200000000000001</v>
      </c>
    </row>
    <row r="79" spans="4:5" ht="12.75">
      <c r="D79" s="14" t="s">
        <v>35</v>
      </c>
      <c r="E79" s="14">
        <f>COUNT(E20:E76)</f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2014-04-05T19:05:17Z</cp:lastPrinted>
  <dcterms:created xsi:type="dcterms:W3CDTF">2011-01-19T17:01:33Z</dcterms:created>
  <dcterms:modified xsi:type="dcterms:W3CDTF">2018-06-26T00:49:24Z</dcterms:modified>
  <cp:category/>
  <cp:version/>
  <cp:contentType/>
  <cp:contentStatus/>
</cp:coreProperties>
</file>