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75" windowWidth="19035" windowHeight="11760" activeTab="0"/>
  </bookViews>
  <sheets>
    <sheet name="Hoosier Pass Summary" sheetId="1" r:id="rId1"/>
    <sheet name="HoosPass WY 2017" sheetId="2" r:id="rId2"/>
    <sheet name="HoosPass WY 2016" sheetId="3" r:id="rId3"/>
    <sheet name="HoosPass WY 2015" sheetId="4" r:id="rId4"/>
    <sheet name="HoosPass WY 2014" sheetId="5" r:id="rId5"/>
    <sheet name="HoosPass WY 2013" sheetId="6" r:id="rId6"/>
    <sheet name="HoosPass WY 2012" sheetId="7" r:id="rId7"/>
    <sheet name="HoosPass WY 2011" sheetId="8" r:id="rId8"/>
    <sheet name="HoosPass WY 2010" sheetId="9" r:id="rId9"/>
    <sheet name="HoosPass WY 2009" sheetId="10" r:id="rId10"/>
    <sheet name="HoosPass WY 2008" sheetId="11" r:id="rId11"/>
    <sheet name="HossPass WY 2007" sheetId="12" r:id="rId12"/>
    <sheet name="HoosPass WY 2006" sheetId="13" r:id="rId13"/>
  </sheets>
  <definedNames>
    <definedName name="_xlnm.Print_Area" localSheetId="0">'Hoosier Pass Summary'!$A$1:$J$25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<sst xmlns="http://schemas.openxmlformats.org/spreadsheetml/2006/main" count="321" uniqueCount="77">
  <si>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</si>
  <si>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</si>
  <si>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</si>
  <si>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</si>
  <si>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</si>
  <si>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</si>
  <si>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</si>
  <si>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</si>
  <si>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</si>
  <si>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</si>
  <si>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</si>
  <si>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</si>
  <si>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</si>
  <si>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</si>
  <si>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</si>
  <si>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</si>
  <si>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</si>
  <si>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</si>
  <si>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</si>
  <si>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Hoosier Pass Snotel Snowmelt Season Summary Data</t>
  </si>
  <si>
    <t xml:space="preserve"> Tue Jan 18 11:56:19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</si>
  <si>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</si>
  <si>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</si>
  <si>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</si>
  <si>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</si>
  <si>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</si>
  <si>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</si>
  <si>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</si>
  <si>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</si>
  <si>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</si>
  <si>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</si>
  <si>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</si>
  <si>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</si>
  <si>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</si>
  <si>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</si>
  <si>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</si>
  <si>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</si>
  <si>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>na</t>
  </si>
  <si>
    <t xml:space="preserve"> Tue Jan 18 12:01:50 PST 2011  NRCS National Water and Climate Center - Provisional Data - subject to revision</t>
  </si>
  <si>
    <t xml:space="preserve"> Tue Jan 18 12:05:59 PST 2011  NRCS National Water and Climate Center - Provisional Data - subject to revision</t>
  </si>
  <si>
    <t xml:space="preserve"> Tue Jan 18 12:12:12 PST 2011  NRCS National Water and Climate Center - Provisional Data - subject to revision</t>
  </si>
  <si>
    <t xml:space="preserve"> Tue Jan 18 12:16:45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</si>
  <si>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</si>
  <si>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</si>
  <si>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</si>
  <si>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</si>
  <si>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</si>
  <si>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</si>
  <si>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09:03:09 PDT 2011  NRCS National Water and Climate Center - Provisional Data - subject to revision</t>
  </si>
  <si>
    <t>mean loss of inches SWE</t>
  </si>
  <si>
    <t>max loss of inches SWE</t>
  </si>
  <si>
    <t xml:space="preserve"> Wed May 16 07:38:28 PDT 2012  NRCS National Water and Climate Center - Provisional Data - subject to revision Colorado (PST) SNOTEL Site HOOSIER PASS</t>
  </si>
  <si>
    <t>Time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</si>
  <si>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</si>
  <si>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</si>
  <si>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</si>
  <si>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</si>
  <si>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</si>
  <si>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</si>
  <si>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</si>
  <si>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</si>
  <si>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</si>
  <si>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</si>
  <si>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>&lt;&lt; added precip</t>
  </si>
  <si>
    <t>Mean temp &gt;&gt;</t>
  </si>
  <si>
    <t>Temp C</t>
  </si>
  <si>
    <t>WY 2013</t>
  </si>
  <si>
    <t xml:space="preserve">  Colorado (PST) SNOTEL Site HOOSIER PASS - NRCS National Water and Climate Center - Provisional Data - subject to revision as of Fri Jun 07 13:59:08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</si>
  <si>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</si>
  <si>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HOOSIER PASS - NRCS National Water and Climate Center - Provisional Data - subject to revision as of Wed Jun 18 07:11:50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</si>
  <si>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</si>
  <si>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16.0" on April 25</t>
  </si>
  <si>
    <t>Colorado (PST) SNOTEL Site Hoosier Pass - NRCS National Water and Climate Center - Provisional Data - subject to revision as of Fri Jun 26 09:44:43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</si>
  <si>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WY2015</t>
  </si>
  <si>
    <t>April 26</t>
  </si>
  <si>
    <t>WY2016</t>
  </si>
  <si>
    <t>WY2017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</si>
</sst>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0" fontId="24" fillId="35" borderId="0" xfId="55" applyFill="1">
      <alignment/>
      <protection/>
    </xf>
    <xf numFmtId="168" fontId="5" fillId="0" borderId="0" xfId="0" applyNumberFormat="1" applyFont="1" applyAlignment="1" quotePrefix="1">
      <alignment horizontal="center"/>
    </xf>
    <xf numFmtId="14" fontId="24" fillId="0" borderId="10" xfId="55" applyNumberFormat="1" applyBorder="1">
      <alignment/>
      <protection/>
    </xf>
    <xf numFmtId="14" fontId="24" fillId="35" borderId="0" xfId="55" applyNumberFormat="1" applyFill="1">
      <alignment/>
      <protection/>
    </xf>
    <xf numFmtId="0" fontId="24" fillId="0" borderId="10" xfId="55" applyBorder="1">
      <alignment/>
      <protection/>
    </xf>
    <xf numFmtId="9" fontId="0" fillId="0" borderId="0" xfId="59" applyFont="1" applyBorder="1" applyAlignment="1">
      <alignment horizontal="center"/>
    </xf>
    <xf numFmtId="0" fontId="24" fillId="0" borderId="0" xfId="55">
      <alignment/>
      <protection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14" fontId="41" fillId="0" borderId="0" xfId="0" applyNumberFormat="1" applyFont="1" applyAlignment="1">
      <alignment vertical="center"/>
    </xf>
    <xf numFmtId="0" fontId="24" fillId="36" borderId="0" xfId="55" applyFill="1">
      <alignment/>
      <protection/>
    </xf>
    <xf numFmtId="14" fontId="41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41" fillId="0" borderId="0" xfId="0" applyNumberFormat="1" applyFont="1" applyFill="1" applyAlignment="1">
      <alignment vertical="center"/>
    </xf>
    <xf numFmtId="14" fontId="41" fillId="35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55</v>
      </c>
      <c r="J1" s="4"/>
    </row>
    <row r="2" spans="1:10" ht="12.75">
      <c r="A2" s="53" t="s">
        <v>71</v>
      </c>
      <c r="D2" s="48"/>
      <c r="H2" s="19" t="s">
        <v>42</v>
      </c>
      <c r="I2" s="3" t="s">
        <v>56</v>
      </c>
      <c r="J2" s="4" t="s">
        <v>57</v>
      </c>
    </row>
    <row r="3" spans="4:10" ht="12.75">
      <c r="D3" s="49" t="s">
        <v>68</v>
      </c>
      <c r="F3" s="3" t="s">
        <v>1</v>
      </c>
      <c r="G3" s="3" t="s">
        <v>1</v>
      </c>
      <c r="H3" s="19" t="s">
        <v>0</v>
      </c>
      <c r="I3" s="3" t="s">
        <v>58</v>
      </c>
      <c r="J3" s="4" t="s">
        <v>59</v>
      </c>
    </row>
    <row r="4" spans="2:10" ht="12.75">
      <c r="B4" s="2" t="s">
        <v>2</v>
      </c>
      <c r="C4" s="3" t="s">
        <v>3</v>
      </c>
      <c r="D4" s="49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2" t="s">
        <v>60</v>
      </c>
      <c r="J4" s="4" t="s">
        <v>61</v>
      </c>
    </row>
    <row r="5" spans="1:10" ht="12.75">
      <c r="A5" s="9"/>
      <c r="B5" s="5" t="s">
        <v>8</v>
      </c>
      <c r="C5" s="6" t="s">
        <v>9</v>
      </c>
      <c r="D5" s="50" t="s">
        <v>8</v>
      </c>
      <c r="E5" s="7" t="s">
        <v>10</v>
      </c>
      <c r="F5" s="6" t="s">
        <v>11</v>
      </c>
      <c r="G5" s="6" t="s">
        <v>65</v>
      </c>
      <c r="H5" s="20" t="s">
        <v>9</v>
      </c>
      <c r="I5" s="6" t="s">
        <v>62</v>
      </c>
      <c r="J5" s="7" t="s">
        <v>8</v>
      </c>
    </row>
    <row r="6" spans="1:10" ht="12.75">
      <c r="A6" s="2" t="s">
        <v>12</v>
      </c>
      <c r="B6" s="8">
        <f>'HoosPass WY 2006'!B15</f>
        <v>38816</v>
      </c>
      <c r="C6" s="3">
        <f>'HoosPass WY 2006'!D15</f>
        <v>19.3</v>
      </c>
      <c r="D6" s="51">
        <f>C6/16</f>
        <v>1.20625</v>
      </c>
      <c r="E6" s="4">
        <f>'HoosPass WY 2006'!E67</f>
        <v>49</v>
      </c>
      <c r="F6" s="3">
        <f>'HoosPass WY 2006'!G65</f>
        <v>2.6999999999999993</v>
      </c>
      <c r="G6" s="3">
        <f>'HoosPass WY 2006'!K65</f>
        <v>3.4619999999999997</v>
      </c>
      <c r="H6" s="19">
        <f aca="true" t="shared" si="0" ref="H6:H11">(C6+F6)/E6</f>
        <v>0.4489795918367347</v>
      </c>
      <c r="I6" s="19">
        <v>1.06</v>
      </c>
      <c r="J6" s="2">
        <v>4</v>
      </c>
    </row>
    <row r="7" spans="1:10" ht="12.75">
      <c r="A7" s="2" t="s">
        <v>13</v>
      </c>
      <c r="B7" s="8">
        <f>'HossPass WY 2007'!B33</f>
        <v>39200</v>
      </c>
      <c r="C7" s="3">
        <f>'HossPass WY 2007'!D33</f>
        <v>18.5</v>
      </c>
      <c r="D7" s="51">
        <f aca="true" t="shared" si="1" ref="D7:D17">C7/16</f>
        <v>1.15625</v>
      </c>
      <c r="E7" s="4">
        <f>'HossPass WY 2007'!E81</f>
        <v>45</v>
      </c>
      <c r="F7" s="3">
        <f>'HossPass WY 2007'!G79</f>
        <v>3.200000000000003</v>
      </c>
      <c r="G7" s="3">
        <f>'HossPass WY 2007'!K79</f>
        <v>4.156521739130435</v>
      </c>
      <c r="H7" s="19">
        <f t="shared" si="0"/>
        <v>0.4822222222222223</v>
      </c>
      <c r="I7" s="19">
        <v>0.8200000000000001</v>
      </c>
      <c r="J7" s="2">
        <v>2</v>
      </c>
    </row>
    <row r="8" spans="1:10" ht="12.75">
      <c r="A8" s="2" t="s">
        <v>14</v>
      </c>
      <c r="B8" s="8">
        <f>'HoosPass WY 2008'!B21</f>
        <v>39553</v>
      </c>
      <c r="C8" s="3">
        <f>'HoosPass WY 2008'!D21</f>
        <v>20.8</v>
      </c>
      <c r="D8" s="51">
        <f t="shared" si="1"/>
        <v>1.3</v>
      </c>
      <c r="E8" s="4">
        <f>'HoosPass WY 2008'!E85</f>
        <v>61</v>
      </c>
      <c r="F8" s="3">
        <f>'HoosPass WY 2008'!G83</f>
        <v>4.199999999999999</v>
      </c>
      <c r="G8" s="3">
        <f>'HoosPass WY 2008'!K83</f>
        <v>2.4983870967741937</v>
      </c>
      <c r="H8" s="19">
        <f t="shared" si="0"/>
        <v>0.4098360655737705</v>
      </c>
      <c r="I8" s="19">
        <v>0.9800000000000001</v>
      </c>
      <c r="J8" s="2">
        <v>3</v>
      </c>
    </row>
    <row r="9" spans="1:10" ht="12.75">
      <c r="A9" s="2" t="s">
        <v>15</v>
      </c>
      <c r="B9" s="8">
        <f>'HoosPass WY 2009'!B26</f>
        <v>39923</v>
      </c>
      <c r="C9" s="3">
        <f>'HoosPass WY 2009'!D26</f>
        <v>17.3</v>
      </c>
      <c r="D9" s="51">
        <f t="shared" si="1"/>
        <v>1.08125</v>
      </c>
      <c r="E9" s="4">
        <f>'HoosPass WY 2009'!E76</f>
        <v>47</v>
      </c>
      <c r="F9" s="3">
        <f>'HoosPass WY 2009'!G74</f>
        <v>5.300000000000001</v>
      </c>
      <c r="G9" s="3">
        <f>'HoosPass WY 2009'!K74</f>
        <v>3.820833333333333</v>
      </c>
      <c r="H9" s="19">
        <f t="shared" si="0"/>
        <v>0.48085106382978726</v>
      </c>
      <c r="I9" s="19">
        <v>1.0799999999999998</v>
      </c>
      <c r="J9" s="2">
        <v>2</v>
      </c>
    </row>
    <row r="10" spans="1:10" ht="12.75">
      <c r="A10" s="2" t="s">
        <v>16</v>
      </c>
      <c r="B10" s="8">
        <f>'HoosPass WY 2010'!B39</f>
        <v>40302</v>
      </c>
      <c r="C10" s="3">
        <f>'HoosPass WY 2010'!D39</f>
        <v>14.7</v>
      </c>
      <c r="D10" s="51">
        <f t="shared" si="1"/>
        <v>0.91875</v>
      </c>
      <c r="E10" s="4">
        <f>'HoosPass WY 2010'!E73</f>
        <v>31</v>
      </c>
      <c r="F10" s="3">
        <f>'HoosPass WY 2010'!G71</f>
        <v>1.8000000000000007</v>
      </c>
      <c r="G10" s="3">
        <f>'HoosPass WY 2010'!K71</f>
        <v>3.253333333333333</v>
      </c>
      <c r="H10" s="19">
        <f t="shared" si="0"/>
        <v>0.532258064516129</v>
      </c>
      <c r="I10" s="19">
        <v>1.28</v>
      </c>
      <c r="J10" s="2">
        <v>3</v>
      </c>
    </row>
    <row r="11" spans="1:10" ht="12.75">
      <c r="A11" s="2" t="s">
        <v>17</v>
      </c>
      <c r="B11" s="8">
        <v>40668</v>
      </c>
      <c r="C11" s="3">
        <v>21.9</v>
      </c>
      <c r="D11" s="51">
        <f t="shared" si="1"/>
        <v>1.36875</v>
      </c>
      <c r="E11" s="4">
        <v>44</v>
      </c>
      <c r="F11" s="3">
        <v>3.099999999999998</v>
      </c>
      <c r="G11" s="3">
        <v>4.241025641025641</v>
      </c>
      <c r="H11" s="19">
        <f t="shared" si="0"/>
        <v>0.5681818181818181</v>
      </c>
      <c r="I11" s="19">
        <v>1.2</v>
      </c>
      <c r="J11" s="2">
        <v>4</v>
      </c>
    </row>
    <row r="12" spans="1:10" s="41" customFormat="1" ht="12.75">
      <c r="A12" s="45" t="s">
        <v>53</v>
      </c>
      <c r="B12" s="42">
        <v>40996</v>
      </c>
      <c r="C12" s="32">
        <v>10.2</v>
      </c>
      <c r="D12" s="59">
        <f t="shared" si="1"/>
        <v>0.6375</v>
      </c>
      <c r="E12" s="43">
        <v>48</v>
      </c>
      <c r="F12" s="32">
        <v>2.9000000000000004</v>
      </c>
      <c r="G12" s="32">
        <v>2.3625000000000003</v>
      </c>
      <c r="H12" s="44">
        <f aca="true" t="shared" si="2" ref="H12:H17">(C12+F12)/E12</f>
        <v>0.27291666666666664</v>
      </c>
      <c r="I12" s="44">
        <v>0.9</v>
      </c>
      <c r="J12" s="45">
        <v>6</v>
      </c>
    </row>
    <row r="13" spans="1:10" s="41" customFormat="1" ht="12.75">
      <c r="A13" s="45" t="s">
        <v>66</v>
      </c>
      <c r="B13" s="42">
        <f>+'HoosPass WY 2013'!B78</f>
        <v>41405</v>
      </c>
      <c r="C13" s="32">
        <f>+'HoosPass WY 2013'!D78</f>
        <v>16.8</v>
      </c>
      <c r="D13" s="59">
        <f t="shared" si="1"/>
        <v>1.05</v>
      </c>
      <c r="E13" s="43">
        <f>+'HoosPass WY 2013'!E108</f>
        <v>27</v>
      </c>
      <c r="F13" s="32">
        <f>+'HoosPass WY 2013'!G106</f>
        <v>0.6000000000000014</v>
      </c>
      <c r="G13" s="32">
        <f>+'HoosPass WY 2013'!K106</f>
        <v>5.477777777777778</v>
      </c>
      <c r="H13" s="44">
        <f t="shared" si="2"/>
        <v>0.6444444444444445</v>
      </c>
      <c r="I13" s="44">
        <f>+'HoosPass WY 2013'!F107</f>
        <v>1.1599999999999997</v>
      </c>
      <c r="J13" s="45">
        <v>1</v>
      </c>
    </row>
    <row r="14" spans="1:10" s="41" customFormat="1" ht="12.75">
      <c r="A14" s="45" t="s">
        <v>70</v>
      </c>
      <c r="B14" s="42">
        <f>+'HoosPass WY 2014'!B58</f>
        <v>41751</v>
      </c>
      <c r="C14" s="32">
        <f>+'HoosPass WY 2014'!D58</f>
        <v>21.6</v>
      </c>
      <c r="D14" s="59">
        <f t="shared" si="1"/>
        <v>1.35</v>
      </c>
      <c r="E14" s="43">
        <f>+'HoosPass WY 2014'!E115</f>
        <v>54</v>
      </c>
      <c r="F14" s="32">
        <f>+'HoosPass WY 2014'!G113</f>
        <v>4.699999999999999</v>
      </c>
      <c r="G14" s="32">
        <f>+'HoosPass WY 2014'!K113</f>
        <v>2.909259259259259</v>
      </c>
      <c r="H14" s="44">
        <f t="shared" si="2"/>
        <v>0.48703703703703705</v>
      </c>
      <c r="I14" s="44">
        <f>+'HoosPass WY 2014'!F114</f>
        <v>1.1400000000000001</v>
      </c>
      <c r="J14" s="45">
        <v>2</v>
      </c>
    </row>
    <row r="15" spans="1:10" s="41" customFormat="1" ht="12.75">
      <c r="A15" s="67" t="s">
        <v>73</v>
      </c>
      <c r="B15" s="42">
        <f>'HoosPass WY 2015'!B90</f>
        <v>42148</v>
      </c>
      <c r="C15" s="32">
        <f>'HoosPass WY 2015'!D90</f>
        <v>22.3</v>
      </c>
      <c r="D15" s="59">
        <f t="shared" si="1"/>
        <v>1.39375</v>
      </c>
      <c r="E15" s="43">
        <f>'HoosPass WY 2015'!E121</f>
        <v>28</v>
      </c>
      <c r="F15" s="32">
        <f>'HoosPass WY 2015'!G119</f>
        <v>1.4000000000000021</v>
      </c>
      <c r="G15" s="32">
        <f>'HoosPass WY 2015'!K119</f>
        <v>6.903571428571428</v>
      </c>
      <c r="H15" s="44">
        <f t="shared" si="2"/>
        <v>0.8464285714285715</v>
      </c>
      <c r="I15" s="44">
        <f>'HoosPass WY 2015'!F120</f>
        <v>1.4</v>
      </c>
      <c r="J15" s="45">
        <v>0</v>
      </c>
    </row>
    <row r="16" spans="1:10" s="41" customFormat="1" ht="12.75">
      <c r="A16" s="67" t="s">
        <v>75</v>
      </c>
      <c r="B16" s="42">
        <f>'HoosPass WY 2016'!B68</f>
        <v>42492</v>
      </c>
      <c r="C16" s="32">
        <f>'HoosPass WY 2016'!D113</f>
        <v>19.3</v>
      </c>
      <c r="D16" s="59">
        <f t="shared" si="1"/>
        <v>1.20625</v>
      </c>
      <c r="E16" s="43">
        <f>'HoosPass WY 2016'!E112</f>
        <v>41</v>
      </c>
      <c r="F16" s="32">
        <f>'HoosPass WY 2016'!G110</f>
        <v>2.6000000000000014</v>
      </c>
      <c r="G16" s="32">
        <f>'HoosPass WY 2016'!K110</f>
        <v>5.192682926829268</v>
      </c>
      <c r="H16" s="44">
        <f t="shared" si="2"/>
        <v>0.5341463414634147</v>
      </c>
      <c r="I16" s="44">
        <f>'HoosPass WY 2016'!F111</f>
        <v>1.1800000000000002</v>
      </c>
      <c r="J16" s="45">
        <v>0</v>
      </c>
    </row>
    <row r="17" spans="1:10" s="41" customFormat="1" ht="12.75">
      <c r="A17" s="68" t="s">
        <v>76</v>
      </c>
      <c r="B17" s="37">
        <f>'HoosPass WY 2017'!B70</f>
        <v>42859</v>
      </c>
      <c r="C17" s="6">
        <f>'HoosPass WY 2017'!D70</f>
        <v>17.2</v>
      </c>
      <c r="D17" s="52">
        <f t="shared" si="1"/>
        <v>1.075</v>
      </c>
      <c r="E17" s="7">
        <f>'HoosPass WY 2017'!E115</f>
        <v>42</v>
      </c>
      <c r="F17" s="6">
        <f>'HoosPass WY 2017'!G113</f>
        <v>4.800000000000001</v>
      </c>
      <c r="G17" s="6">
        <f>'HoosPass WY 2017'!K113</f>
        <v>5.342857142857143</v>
      </c>
      <c r="H17" s="20">
        <f t="shared" si="2"/>
        <v>0.5238095238095238</v>
      </c>
      <c r="I17" s="20">
        <f>'HoosPass WY 2017'!F114</f>
        <v>1.16</v>
      </c>
      <c r="J17" s="5">
        <v>0</v>
      </c>
    </row>
    <row r="18" spans="1:12" ht="12.75">
      <c r="A18" s="21" t="s">
        <v>18</v>
      </c>
      <c r="B18" s="45"/>
      <c r="C18" s="32">
        <f>AVERAGE(C6:C17)</f>
        <v>18.325</v>
      </c>
      <c r="D18" s="32">
        <f aca="true" t="shared" si="3" ref="D18:J18">AVERAGE(D6:D17)</f>
        <v>1.1453125</v>
      </c>
      <c r="E18" s="32">
        <f t="shared" si="3"/>
        <v>43.083333333333336</v>
      </c>
      <c r="F18" s="32">
        <f t="shared" si="3"/>
        <v>3.1083333333333343</v>
      </c>
      <c r="G18" s="32">
        <f t="shared" si="3"/>
        <v>4.135062473240985</v>
      </c>
      <c r="H18" s="32">
        <f t="shared" si="3"/>
        <v>0.5192592842508433</v>
      </c>
      <c r="I18" s="32">
        <f t="shared" si="3"/>
        <v>1.1133333333333335</v>
      </c>
      <c r="J18" s="32">
        <f t="shared" si="3"/>
        <v>2.25</v>
      </c>
      <c r="K18" s="41"/>
      <c r="L18" s="41"/>
    </row>
    <row r="19" spans="5:9" ht="12.75">
      <c r="E19" s="3"/>
      <c r="H19" s="3"/>
      <c r="I19" s="3"/>
    </row>
    <row r="20" spans="1:10" ht="12.75">
      <c r="A20" s="22" t="s">
        <v>43</v>
      </c>
      <c r="B20" s="23">
        <f>B15</f>
        <v>42148</v>
      </c>
      <c r="C20" s="24">
        <f>MAX(C6:C17)</f>
        <v>22.3</v>
      </c>
      <c r="D20" s="24">
        <f aca="true" t="shared" si="4" ref="D20:J20">MAX(D6:D17)</f>
        <v>1.39375</v>
      </c>
      <c r="E20" s="24">
        <f t="shared" si="4"/>
        <v>61</v>
      </c>
      <c r="F20" s="24">
        <f t="shared" si="4"/>
        <v>5.300000000000001</v>
      </c>
      <c r="G20" s="24">
        <f t="shared" si="4"/>
        <v>6.903571428571428</v>
      </c>
      <c r="H20" s="24">
        <f t="shared" si="4"/>
        <v>0.8464285714285715</v>
      </c>
      <c r="I20" s="24">
        <f t="shared" si="4"/>
        <v>1.4</v>
      </c>
      <c r="J20" s="24">
        <f t="shared" si="4"/>
        <v>6</v>
      </c>
    </row>
    <row r="21" spans="1:10" ht="12.75">
      <c r="A21" s="22" t="s">
        <v>44</v>
      </c>
      <c r="B21" s="23">
        <f>+B12</f>
        <v>40996</v>
      </c>
      <c r="C21" s="24">
        <f>MIN(C6:C17)</f>
        <v>10.2</v>
      </c>
      <c r="D21" s="24">
        <f>MIN(D6:D17)</f>
        <v>0.6375</v>
      </c>
      <c r="E21" s="24">
        <f>MIN(E6:E17)</f>
        <v>27</v>
      </c>
      <c r="F21" s="24">
        <f aca="true" t="shared" si="5" ref="D21:J21">MIN(F6:F17)</f>
        <v>0.6000000000000014</v>
      </c>
      <c r="G21" s="24">
        <f t="shared" si="5"/>
        <v>2.3625000000000003</v>
      </c>
      <c r="H21" s="24">
        <f t="shared" si="5"/>
        <v>0.27291666666666664</v>
      </c>
      <c r="I21" s="24">
        <f t="shared" si="5"/>
        <v>0.8200000000000001</v>
      </c>
      <c r="J21" s="24">
        <f t="shared" si="5"/>
        <v>0</v>
      </c>
    </row>
    <row r="22" spans="1:10" ht="12.75">
      <c r="A22" s="22" t="s">
        <v>54</v>
      </c>
      <c r="B22" s="40">
        <v>57</v>
      </c>
      <c r="C22" s="24">
        <f>+C20-C21</f>
        <v>12.100000000000001</v>
      </c>
      <c r="D22" s="24">
        <f aca="true" t="shared" si="6" ref="D22:J22">+D20-D21</f>
        <v>0.7562500000000001</v>
      </c>
      <c r="E22" s="24">
        <f>+E20-E21</f>
        <v>34</v>
      </c>
      <c r="F22" s="24">
        <f>+F20-F21</f>
        <v>4.699999999999999</v>
      </c>
      <c r="G22" s="24">
        <f t="shared" si="6"/>
        <v>4.541071428571428</v>
      </c>
      <c r="H22" s="24">
        <f t="shared" si="6"/>
        <v>0.5735119047619048</v>
      </c>
      <c r="I22" s="24">
        <f t="shared" si="6"/>
        <v>0.5799999999999998</v>
      </c>
      <c r="J22" s="24">
        <f t="shared" si="6"/>
        <v>6</v>
      </c>
    </row>
    <row r="23" spans="1:10" ht="12.75">
      <c r="A23" s="22" t="s">
        <v>45</v>
      </c>
      <c r="B23" s="55" t="s">
        <v>74</v>
      </c>
      <c r="C23" s="24">
        <f>MEDIAN(C6:C17)</f>
        <v>18.9</v>
      </c>
      <c r="D23" s="24">
        <f>MEDIAN(D6:D17)</f>
        <v>1.18125</v>
      </c>
      <c r="E23" s="24">
        <f aca="true" t="shared" si="7" ref="E23:J23">MEDIAN(E6:E17)</f>
        <v>44.5</v>
      </c>
      <c r="F23" s="24">
        <f>MEDIAN(F6:F17)</f>
        <v>2.999999999999999</v>
      </c>
      <c r="G23" s="24">
        <f t="shared" si="7"/>
        <v>3.988677536231884</v>
      </c>
      <c r="H23" s="24">
        <f t="shared" si="7"/>
        <v>0.5054232804232804</v>
      </c>
      <c r="I23" s="24">
        <f t="shared" si="7"/>
        <v>1.15</v>
      </c>
      <c r="J23" s="24">
        <f t="shared" si="7"/>
        <v>2</v>
      </c>
    </row>
    <row r="24" spans="1:10" ht="12.75">
      <c r="A24" s="22" t="s">
        <v>46</v>
      </c>
      <c r="B24" s="24"/>
      <c r="C24" s="24">
        <f>STDEV(C6:C17)</f>
        <v>3.4530947911060346</v>
      </c>
      <c r="D24" s="24">
        <f aca="true" t="shared" si="8" ref="D24:J24">STDEV(D6:D17)</f>
        <v>0.21581842444412716</v>
      </c>
      <c r="E24" s="24">
        <f>STDEV(E6:E17)</f>
        <v>10.255449401378884</v>
      </c>
      <c r="F24" s="24">
        <f t="shared" si="8"/>
        <v>1.4393548639034155</v>
      </c>
      <c r="G24" s="24">
        <f>STDEV(G6:G17)</f>
        <v>1.3720926537724865</v>
      </c>
      <c r="H24" s="24">
        <f t="shared" si="8"/>
        <v>0.13717883097257078</v>
      </c>
      <c r="I24" s="24">
        <f t="shared" si="8"/>
        <v>0.15962076268075998</v>
      </c>
      <c r="J24" s="24">
        <f t="shared" si="8"/>
        <v>1.864744681524183</v>
      </c>
    </row>
    <row r="25" spans="1:10" ht="12.75">
      <c r="A25" s="22" t="s">
        <v>47</v>
      </c>
      <c r="B25" s="25"/>
      <c r="C25" s="26">
        <f>C24/C18</f>
        <v>0.18843627782297598</v>
      </c>
      <c r="D25" s="26">
        <f aca="true" t="shared" si="9" ref="D25:J25">D24/D18</f>
        <v>0.18843627782297598</v>
      </c>
      <c r="E25" s="26">
        <f t="shared" si="9"/>
        <v>0.2380375102834557</v>
      </c>
      <c r="F25" s="26">
        <f t="shared" si="9"/>
        <v>0.4630632269930558</v>
      </c>
      <c r="G25" s="26">
        <f>G24/G18</f>
        <v>0.3318190868098459</v>
      </c>
      <c r="H25" s="26">
        <f t="shared" si="9"/>
        <v>0.26418175877294964</v>
      </c>
      <c r="I25" s="26">
        <f t="shared" si="9"/>
        <v>0.1433719425276287</v>
      </c>
      <c r="J25" s="26">
        <f t="shared" si="9"/>
        <v>0.8287754140107481</v>
      </c>
    </row>
    <row r="29" ht="12.75">
      <c r="F29" s="32"/>
    </row>
    <row r="30" ht="12.75">
      <c r="D30" s="32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40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2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39904</v>
      </c>
      <c r="D7">
        <v>14.8</v>
      </c>
      <c r="G7">
        <v>14.9</v>
      </c>
      <c r="H7">
        <v>-11.2</v>
      </c>
      <c r="I7">
        <v>-8</v>
      </c>
      <c r="J7">
        <v>-17.6</v>
      </c>
      <c r="K7">
        <v>-12.7</v>
      </c>
      <c r="L7">
        <v>53</v>
      </c>
    </row>
    <row r="8" spans="1:12" ht="12.75">
      <c r="A8">
        <v>531</v>
      </c>
      <c r="B8" s="10">
        <v>39905</v>
      </c>
      <c r="D8">
        <v>15.1</v>
      </c>
      <c r="G8">
        <v>15.2</v>
      </c>
      <c r="H8">
        <v>-15.5</v>
      </c>
      <c r="I8">
        <v>-6.5</v>
      </c>
      <c r="J8">
        <v>-15.5</v>
      </c>
      <c r="K8">
        <v>-11.7</v>
      </c>
      <c r="L8">
        <v>53</v>
      </c>
    </row>
    <row r="9" spans="1:12" ht="12.75">
      <c r="A9">
        <v>531</v>
      </c>
      <c r="B9" s="10">
        <v>39906</v>
      </c>
      <c r="D9">
        <v>15.2</v>
      </c>
      <c r="G9">
        <v>15.3</v>
      </c>
      <c r="H9">
        <v>-7</v>
      </c>
      <c r="I9">
        <v>-1.4</v>
      </c>
      <c r="J9">
        <v>-15.9</v>
      </c>
      <c r="K9">
        <v>-8.6</v>
      </c>
      <c r="L9">
        <v>51</v>
      </c>
    </row>
    <row r="10" spans="1:12" ht="12.75">
      <c r="A10">
        <v>531</v>
      </c>
      <c r="B10" s="10">
        <v>39907</v>
      </c>
      <c r="D10">
        <v>15.4</v>
      </c>
      <c r="G10">
        <v>15.5</v>
      </c>
      <c r="H10">
        <v>-5.7</v>
      </c>
      <c r="I10">
        <v>1.8</v>
      </c>
      <c r="J10">
        <v>-8</v>
      </c>
      <c r="K10">
        <v>-3.9</v>
      </c>
      <c r="L10">
        <v>55</v>
      </c>
    </row>
    <row r="11" spans="1:12" ht="12.75">
      <c r="A11">
        <v>531</v>
      </c>
      <c r="B11" s="10">
        <v>39908</v>
      </c>
      <c r="D11">
        <v>15.5</v>
      </c>
      <c r="G11">
        <v>15.7</v>
      </c>
      <c r="H11">
        <v>-15.8</v>
      </c>
      <c r="I11">
        <v>-5.4</v>
      </c>
      <c r="J11">
        <v>-15.8</v>
      </c>
      <c r="K11">
        <v>-9.4</v>
      </c>
      <c r="L11">
        <v>59</v>
      </c>
    </row>
    <row r="12" spans="1:12" ht="12.75">
      <c r="A12">
        <v>531</v>
      </c>
      <c r="B12" s="10">
        <v>39909</v>
      </c>
      <c r="D12">
        <v>15.5</v>
      </c>
      <c r="G12">
        <v>15.8</v>
      </c>
      <c r="H12">
        <v>-16.4</v>
      </c>
      <c r="I12">
        <v>-5.5</v>
      </c>
      <c r="J12">
        <v>-18</v>
      </c>
      <c r="K12">
        <v>-12.9</v>
      </c>
      <c r="L12">
        <v>57</v>
      </c>
    </row>
    <row r="13" spans="1:12" ht="12.75">
      <c r="A13">
        <v>531</v>
      </c>
      <c r="B13" s="10">
        <v>39910</v>
      </c>
      <c r="D13">
        <v>15.7</v>
      </c>
      <c r="G13">
        <v>15.9</v>
      </c>
      <c r="H13">
        <v>-7.8</v>
      </c>
      <c r="I13">
        <v>1.2</v>
      </c>
      <c r="J13">
        <v>-17.9</v>
      </c>
      <c r="K13">
        <v>-8.5</v>
      </c>
      <c r="L13">
        <v>55</v>
      </c>
    </row>
    <row r="14" spans="1:12" ht="12.75">
      <c r="A14">
        <v>531</v>
      </c>
      <c r="B14" s="10">
        <v>39911</v>
      </c>
      <c r="D14">
        <v>15.7</v>
      </c>
      <c r="G14">
        <v>15.9</v>
      </c>
      <c r="H14">
        <v>-0.7</v>
      </c>
      <c r="I14">
        <v>5.2</v>
      </c>
      <c r="J14">
        <v>-8.7</v>
      </c>
      <c r="K14">
        <v>-0.5</v>
      </c>
      <c r="L14">
        <v>53</v>
      </c>
    </row>
    <row r="15" spans="1:12" ht="12.75">
      <c r="A15">
        <v>531</v>
      </c>
      <c r="B15" s="10">
        <v>39912</v>
      </c>
      <c r="D15">
        <v>15.7</v>
      </c>
      <c r="G15">
        <v>15.9</v>
      </c>
      <c r="H15">
        <v>-6.5</v>
      </c>
      <c r="I15">
        <v>8.7</v>
      </c>
      <c r="J15">
        <v>-6.8</v>
      </c>
      <c r="K15">
        <v>1.5</v>
      </c>
      <c r="L15">
        <v>51</v>
      </c>
    </row>
    <row r="16" spans="1:12" ht="12.75">
      <c r="A16">
        <v>531</v>
      </c>
      <c r="B16" s="10">
        <v>39913</v>
      </c>
      <c r="D16">
        <v>15.7</v>
      </c>
      <c r="G16">
        <v>15.9</v>
      </c>
      <c r="H16">
        <v>-5.1</v>
      </c>
      <c r="I16">
        <v>1.4</v>
      </c>
      <c r="J16">
        <v>-8.6</v>
      </c>
      <c r="K16">
        <v>-4.6</v>
      </c>
      <c r="L16">
        <v>52</v>
      </c>
    </row>
    <row r="17" spans="1:12" ht="12.75">
      <c r="A17">
        <v>531</v>
      </c>
      <c r="B17" s="10">
        <v>39914</v>
      </c>
      <c r="D17">
        <v>15.7</v>
      </c>
      <c r="G17">
        <v>16</v>
      </c>
      <c r="H17">
        <v>-4.4</v>
      </c>
      <c r="I17">
        <v>7.3</v>
      </c>
      <c r="J17">
        <v>-7.7</v>
      </c>
      <c r="K17">
        <v>-1.3</v>
      </c>
      <c r="L17">
        <v>50</v>
      </c>
    </row>
    <row r="18" spans="1:12" ht="12.75">
      <c r="A18">
        <v>531</v>
      </c>
      <c r="B18" s="10">
        <v>39915</v>
      </c>
      <c r="D18">
        <v>15.7</v>
      </c>
      <c r="G18">
        <v>16</v>
      </c>
      <c r="H18">
        <v>-4.1</v>
      </c>
      <c r="I18">
        <v>0.9</v>
      </c>
      <c r="J18">
        <v>-5.6</v>
      </c>
      <c r="K18">
        <v>-2.8</v>
      </c>
      <c r="L18">
        <v>49</v>
      </c>
    </row>
    <row r="19" spans="1:12" ht="12.75">
      <c r="A19">
        <v>531</v>
      </c>
      <c r="B19" s="10">
        <v>39916</v>
      </c>
      <c r="D19">
        <v>15.8</v>
      </c>
      <c r="G19">
        <v>16.1</v>
      </c>
      <c r="H19">
        <v>-6.5</v>
      </c>
      <c r="I19">
        <v>0.8</v>
      </c>
      <c r="J19">
        <v>-6.6</v>
      </c>
      <c r="K19">
        <v>-3.2</v>
      </c>
      <c r="L19">
        <v>50</v>
      </c>
    </row>
    <row r="20" spans="1:12" ht="12.75">
      <c r="A20">
        <v>531</v>
      </c>
      <c r="B20" s="10">
        <v>39917</v>
      </c>
      <c r="D20">
        <v>16</v>
      </c>
      <c r="G20">
        <v>16.3</v>
      </c>
      <c r="H20">
        <v>-2.1</v>
      </c>
      <c r="I20">
        <v>5</v>
      </c>
      <c r="J20">
        <v>-7.1</v>
      </c>
      <c r="K20">
        <v>-1.5</v>
      </c>
      <c r="L20">
        <v>52</v>
      </c>
    </row>
    <row r="21" spans="1:12" ht="12.75">
      <c r="A21">
        <v>531</v>
      </c>
      <c r="B21" s="10">
        <v>39918</v>
      </c>
      <c r="D21">
        <v>16</v>
      </c>
      <c r="G21">
        <v>16.3</v>
      </c>
      <c r="H21">
        <v>-2.3</v>
      </c>
      <c r="I21">
        <v>8.4</v>
      </c>
      <c r="J21">
        <v>-3.8</v>
      </c>
      <c r="K21">
        <v>0.5</v>
      </c>
      <c r="L21">
        <v>50</v>
      </c>
    </row>
    <row r="22" spans="1:12" ht="12.75">
      <c r="A22">
        <v>531</v>
      </c>
      <c r="B22" s="10">
        <v>39919</v>
      </c>
      <c r="D22">
        <v>15.6</v>
      </c>
      <c r="G22">
        <v>16.3</v>
      </c>
      <c r="H22">
        <v>-2.8</v>
      </c>
      <c r="I22">
        <v>8.9</v>
      </c>
      <c r="J22">
        <v>-3.2</v>
      </c>
      <c r="K22">
        <v>0.9</v>
      </c>
      <c r="L22">
        <v>49</v>
      </c>
    </row>
    <row r="23" spans="1:12" ht="12.75">
      <c r="A23">
        <v>531</v>
      </c>
      <c r="B23" s="10">
        <v>39920</v>
      </c>
      <c r="D23">
        <v>15.9</v>
      </c>
      <c r="G23">
        <v>16.5</v>
      </c>
      <c r="H23">
        <v>-6.8</v>
      </c>
      <c r="I23">
        <v>3.5</v>
      </c>
      <c r="J23">
        <v>-6.8</v>
      </c>
      <c r="K23">
        <v>-3.8</v>
      </c>
      <c r="L23">
        <v>51</v>
      </c>
    </row>
    <row r="24" spans="1:12" ht="12.75">
      <c r="A24">
        <v>531</v>
      </c>
      <c r="B24" s="10">
        <v>39921</v>
      </c>
      <c r="D24">
        <v>17</v>
      </c>
      <c r="G24">
        <v>17.9</v>
      </c>
      <c r="H24">
        <v>-6.3</v>
      </c>
      <c r="I24">
        <v>-2.1</v>
      </c>
      <c r="J24">
        <v>-7.2</v>
      </c>
      <c r="K24">
        <v>-5.6</v>
      </c>
      <c r="L24">
        <v>64</v>
      </c>
    </row>
    <row r="25" spans="1:12" ht="12.75">
      <c r="A25">
        <v>531</v>
      </c>
      <c r="B25" s="10">
        <v>39922</v>
      </c>
      <c r="D25">
        <v>17.3</v>
      </c>
      <c r="G25">
        <v>18.3</v>
      </c>
      <c r="H25">
        <v>-5.3</v>
      </c>
      <c r="I25">
        <v>-0.5</v>
      </c>
      <c r="J25">
        <v>-6.9</v>
      </c>
      <c r="K25">
        <v>-3.8</v>
      </c>
      <c r="L25">
        <v>62</v>
      </c>
    </row>
    <row r="26" spans="1:12" ht="12.75">
      <c r="A26" s="12">
        <v>531</v>
      </c>
      <c r="B26" s="11">
        <v>39923</v>
      </c>
      <c r="C26" s="12"/>
      <c r="D26" s="12">
        <v>17.3</v>
      </c>
      <c r="E26" s="12"/>
      <c r="F26" s="12"/>
      <c r="G26" s="12">
        <v>18.4</v>
      </c>
      <c r="H26" s="12">
        <v>-1.7</v>
      </c>
      <c r="I26" s="12">
        <v>4</v>
      </c>
      <c r="J26" s="12">
        <v>-9</v>
      </c>
      <c r="K26" s="12">
        <v>-2.1</v>
      </c>
      <c r="L26" s="12">
        <v>60</v>
      </c>
    </row>
    <row r="27" spans="1:12" ht="12.75">
      <c r="A27">
        <v>531</v>
      </c>
      <c r="B27" s="10">
        <v>39924</v>
      </c>
      <c r="D27">
        <v>17.2</v>
      </c>
      <c r="E27">
        <f>D26-D27</f>
        <v>0.10000000000000142</v>
      </c>
      <c r="G27">
        <v>18.4</v>
      </c>
      <c r="H27">
        <v>1</v>
      </c>
      <c r="I27">
        <v>7.3</v>
      </c>
      <c r="J27">
        <v>-3.6</v>
      </c>
      <c r="K27">
        <v>1.6</v>
      </c>
      <c r="L27">
        <v>56</v>
      </c>
    </row>
    <row r="28" spans="1:12" ht="12.75">
      <c r="A28">
        <v>531</v>
      </c>
      <c r="B28" s="10">
        <v>39925</v>
      </c>
      <c r="D28">
        <v>16.9</v>
      </c>
      <c r="E28">
        <f aca="true" t="shared" si="0" ref="E28:E73">D27-D28</f>
        <v>0.3000000000000007</v>
      </c>
      <c r="G28">
        <v>18.4</v>
      </c>
      <c r="H28">
        <v>-0.6</v>
      </c>
      <c r="I28">
        <v>10.7</v>
      </c>
      <c r="J28">
        <v>-1.4</v>
      </c>
      <c r="K28">
        <v>3.7</v>
      </c>
      <c r="L28">
        <v>53</v>
      </c>
    </row>
    <row r="29" spans="1:12" ht="12.75">
      <c r="A29">
        <v>531</v>
      </c>
      <c r="B29" s="10">
        <v>39926</v>
      </c>
      <c r="D29">
        <v>16.8</v>
      </c>
      <c r="E29">
        <f t="shared" si="0"/>
        <v>0.09999999999999787</v>
      </c>
      <c r="G29">
        <v>18.4</v>
      </c>
      <c r="H29">
        <v>1.8</v>
      </c>
      <c r="I29">
        <v>10</v>
      </c>
      <c r="J29">
        <v>-1.7</v>
      </c>
      <c r="K29">
        <v>3.5</v>
      </c>
      <c r="L29">
        <v>50</v>
      </c>
    </row>
    <row r="30" spans="1:12" ht="12.75">
      <c r="A30">
        <v>531</v>
      </c>
      <c r="B30" s="10">
        <v>39927</v>
      </c>
      <c r="D30">
        <v>16.7</v>
      </c>
      <c r="E30">
        <f t="shared" si="0"/>
        <v>0.10000000000000142</v>
      </c>
      <c r="G30">
        <v>18.4</v>
      </c>
      <c r="H30">
        <v>2.3</v>
      </c>
      <c r="I30">
        <v>12.1</v>
      </c>
      <c r="J30">
        <v>0.5</v>
      </c>
      <c r="K30">
        <v>5.3</v>
      </c>
      <c r="L30">
        <v>49</v>
      </c>
    </row>
    <row r="31" spans="1:12" ht="12.75">
      <c r="A31">
        <v>531</v>
      </c>
      <c r="B31" s="10">
        <v>39928</v>
      </c>
      <c r="D31">
        <v>16.7</v>
      </c>
      <c r="E31">
        <f t="shared" si="0"/>
        <v>0</v>
      </c>
      <c r="F31">
        <f>+AVERAGE(E27:E31)</f>
        <v>0.12000000000000029</v>
      </c>
      <c r="G31">
        <v>18.4</v>
      </c>
      <c r="H31">
        <v>1.8</v>
      </c>
      <c r="I31">
        <v>10.4</v>
      </c>
      <c r="J31">
        <v>1.2</v>
      </c>
      <c r="K31">
        <v>4.7</v>
      </c>
      <c r="L31">
        <v>48</v>
      </c>
    </row>
    <row r="32" spans="1:12" ht="12.75">
      <c r="A32">
        <v>531</v>
      </c>
      <c r="B32" s="10">
        <v>39929</v>
      </c>
      <c r="D32">
        <v>16.5</v>
      </c>
      <c r="E32">
        <f t="shared" si="0"/>
        <v>0.1999999999999993</v>
      </c>
      <c r="F32">
        <f aca="true" t="shared" si="1" ref="F32:F73">+AVERAGE(E28:E32)</f>
        <v>0.13999999999999985</v>
      </c>
      <c r="G32">
        <v>18.4</v>
      </c>
      <c r="H32">
        <v>-5.6</v>
      </c>
      <c r="I32">
        <v>9.8</v>
      </c>
      <c r="J32">
        <v>-5.6</v>
      </c>
      <c r="K32">
        <v>2.3</v>
      </c>
      <c r="L32">
        <v>48</v>
      </c>
    </row>
    <row r="33" spans="1:12" ht="12.75">
      <c r="A33">
        <v>531</v>
      </c>
      <c r="B33" s="10">
        <v>39930</v>
      </c>
      <c r="D33">
        <v>16.3</v>
      </c>
      <c r="E33">
        <f t="shared" si="0"/>
        <v>0.1999999999999993</v>
      </c>
      <c r="F33">
        <f t="shared" si="1"/>
        <v>0.11999999999999958</v>
      </c>
      <c r="G33">
        <v>18.4</v>
      </c>
      <c r="H33">
        <v>-5.2</v>
      </c>
      <c r="I33">
        <v>3.2</v>
      </c>
      <c r="J33">
        <v>-7.6</v>
      </c>
      <c r="K33">
        <v>-3.4</v>
      </c>
      <c r="L33">
        <v>47</v>
      </c>
    </row>
    <row r="34" spans="1:12" ht="12.75">
      <c r="A34">
        <v>531</v>
      </c>
      <c r="B34" s="10">
        <v>39931</v>
      </c>
      <c r="D34">
        <v>16.4</v>
      </c>
      <c r="E34">
        <f t="shared" si="0"/>
        <v>-0.09999999999999787</v>
      </c>
      <c r="F34">
        <f t="shared" si="1"/>
        <v>0.08000000000000043</v>
      </c>
      <c r="G34">
        <v>18.5</v>
      </c>
      <c r="H34">
        <v>-3.8</v>
      </c>
      <c r="I34">
        <v>6.5</v>
      </c>
      <c r="J34">
        <v>-9.1</v>
      </c>
      <c r="K34">
        <v>-2.2</v>
      </c>
      <c r="L34">
        <v>47</v>
      </c>
    </row>
    <row r="35" spans="1:12" ht="12.75">
      <c r="A35">
        <v>531</v>
      </c>
      <c r="B35" s="10">
        <v>39932</v>
      </c>
      <c r="D35">
        <v>16</v>
      </c>
      <c r="E35">
        <f t="shared" si="0"/>
        <v>0.3999999999999986</v>
      </c>
      <c r="F35">
        <f t="shared" si="1"/>
        <v>0.13999999999999985</v>
      </c>
      <c r="G35">
        <v>18.5</v>
      </c>
      <c r="H35">
        <v>1.5</v>
      </c>
      <c r="I35">
        <v>9.9</v>
      </c>
      <c r="J35">
        <v>-5.6</v>
      </c>
      <c r="K35">
        <v>1.7</v>
      </c>
      <c r="L35">
        <v>45</v>
      </c>
    </row>
    <row r="36" spans="1:12" ht="12.75">
      <c r="A36">
        <v>531</v>
      </c>
      <c r="B36" s="10">
        <v>39933</v>
      </c>
      <c r="D36">
        <v>15.5</v>
      </c>
      <c r="E36">
        <f t="shared" si="0"/>
        <v>0.5</v>
      </c>
      <c r="F36">
        <f t="shared" si="1"/>
        <v>0.23999999999999985</v>
      </c>
      <c r="G36">
        <v>18.5</v>
      </c>
      <c r="H36">
        <v>-0.4</v>
      </c>
      <c r="I36">
        <v>11</v>
      </c>
      <c r="J36">
        <v>-0.6</v>
      </c>
      <c r="K36">
        <v>4</v>
      </c>
      <c r="L36">
        <v>43</v>
      </c>
    </row>
    <row r="37" spans="1:12" ht="12.75">
      <c r="A37">
        <v>531</v>
      </c>
      <c r="B37" s="10">
        <v>39934</v>
      </c>
      <c r="D37">
        <v>15.3</v>
      </c>
      <c r="E37">
        <f t="shared" si="0"/>
        <v>0.1999999999999993</v>
      </c>
      <c r="F37">
        <f t="shared" si="1"/>
        <v>0.23999999999999985</v>
      </c>
      <c r="G37">
        <v>18.5</v>
      </c>
      <c r="H37">
        <v>2.3</v>
      </c>
      <c r="I37">
        <v>11.5</v>
      </c>
      <c r="J37">
        <v>-0.9</v>
      </c>
      <c r="K37">
        <v>4.7</v>
      </c>
      <c r="L37">
        <v>41</v>
      </c>
    </row>
    <row r="38" spans="1:12" ht="12.75">
      <c r="A38">
        <v>531</v>
      </c>
      <c r="B38" s="10">
        <v>39935</v>
      </c>
      <c r="D38">
        <v>15</v>
      </c>
      <c r="E38">
        <f t="shared" si="0"/>
        <v>0.3000000000000007</v>
      </c>
      <c r="F38">
        <f t="shared" si="1"/>
        <v>0.2600000000000001</v>
      </c>
      <c r="G38">
        <v>18.5</v>
      </c>
      <c r="H38">
        <v>0.7</v>
      </c>
      <c r="I38">
        <v>10.3</v>
      </c>
      <c r="J38">
        <v>-0.5</v>
      </c>
      <c r="K38">
        <v>3.9</v>
      </c>
      <c r="L38">
        <v>37</v>
      </c>
    </row>
    <row r="39" spans="1:12" ht="12.75">
      <c r="A39">
        <v>531</v>
      </c>
      <c r="B39" s="10">
        <v>39936</v>
      </c>
      <c r="D39">
        <v>14.8</v>
      </c>
      <c r="E39">
        <f t="shared" si="0"/>
        <v>0.1999999999999993</v>
      </c>
      <c r="F39">
        <f t="shared" si="1"/>
        <v>0.31999999999999956</v>
      </c>
      <c r="G39">
        <v>18.6</v>
      </c>
      <c r="H39">
        <v>-1.2</v>
      </c>
      <c r="I39">
        <v>7.8</v>
      </c>
      <c r="J39">
        <v>-1.3</v>
      </c>
      <c r="K39">
        <v>2.2</v>
      </c>
      <c r="L39">
        <v>-99.9</v>
      </c>
    </row>
    <row r="40" spans="1:12" ht="12.75">
      <c r="A40">
        <v>531</v>
      </c>
      <c r="B40" s="10">
        <v>39937</v>
      </c>
      <c r="D40">
        <v>14.5</v>
      </c>
      <c r="E40">
        <f t="shared" si="0"/>
        <v>0.3000000000000007</v>
      </c>
      <c r="F40">
        <f t="shared" si="1"/>
        <v>0.3</v>
      </c>
      <c r="G40">
        <v>18.6</v>
      </c>
      <c r="H40">
        <v>-1.2</v>
      </c>
      <c r="I40">
        <v>6.4</v>
      </c>
      <c r="J40">
        <v>-3.5</v>
      </c>
      <c r="K40">
        <v>0.4</v>
      </c>
      <c r="L40">
        <v>-99.9</v>
      </c>
    </row>
    <row r="41" spans="1:12" ht="12.75">
      <c r="A41">
        <v>531</v>
      </c>
      <c r="B41" s="10">
        <v>39938</v>
      </c>
      <c r="D41">
        <v>14.4</v>
      </c>
      <c r="E41">
        <f t="shared" si="0"/>
        <v>0.09999999999999964</v>
      </c>
      <c r="F41">
        <f t="shared" si="1"/>
        <v>0.21999999999999992</v>
      </c>
      <c r="G41">
        <v>18.9</v>
      </c>
      <c r="H41">
        <v>0</v>
      </c>
      <c r="I41">
        <v>5</v>
      </c>
      <c r="J41">
        <v>-2.6</v>
      </c>
      <c r="K41">
        <v>0.6</v>
      </c>
      <c r="L41">
        <v>39</v>
      </c>
    </row>
    <row r="42" spans="1:12" ht="12.75">
      <c r="A42">
        <v>531</v>
      </c>
      <c r="B42" s="10">
        <v>39939</v>
      </c>
      <c r="D42">
        <v>14.1</v>
      </c>
      <c r="E42">
        <f t="shared" si="0"/>
        <v>0.3000000000000007</v>
      </c>
      <c r="F42">
        <f t="shared" si="1"/>
        <v>0.2400000000000002</v>
      </c>
      <c r="G42">
        <v>18.9</v>
      </c>
      <c r="H42">
        <v>1.8</v>
      </c>
      <c r="I42">
        <v>7.8</v>
      </c>
      <c r="J42">
        <v>-0.5</v>
      </c>
      <c r="K42">
        <v>2.4</v>
      </c>
      <c r="L42">
        <v>33</v>
      </c>
    </row>
    <row r="43" spans="1:12" ht="12.75">
      <c r="A43">
        <v>531</v>
      </c>
      <c r="B43" s="10">
        <v>39940</v>
      </c>
      <c r="D43">
        <v>13.2</v>
      </c>
      <c r="E43">
        <f t="shared" si="0"/>
        <v>0.9000000000000004</v>
      </c>
      <c r="F43">
        <f t="shared" si="1"/>
        <v>0.36000000000000015</v>
      </c>
      <c r="G43">
        <v>18.9</v>
      </c>
      <c r="H43">
        <v>3.6</v>
      </c>
      <c r="I43">
        <v>12.8</v>
      </c>
      <c r="J43">
        <v>0.5</v>
      </c>
      <c r="K43">
        <v>6.4</v>
      </c>
      <c r="L43">
        <v>33</v>
      </c>
    </row>
    <row r="44" spans="1:12" ht="12.75">
      <c r="A44">
        <v>531</v>
      </c>
      <c r="B44" s="10">
        <v>39941</v>
      </c>
      <c r="D44">
        <v>12.5</v>
      </c>
      <c r="E44">
        <f t="shared" si="0"/>
        <v>0.6999999999999993</v>
      </c>
      <c r="F44">
        <f t="shared" si="1"/>
        <v>0.46000000000000013</v>
      </c>
      <c r="G44">
        <v>18.9</v>
      </c>
      <c r="H44">
        <v>0.8</v>
      </c>
      <c r="I44">
        <v>13.8</v>
      </c>
      <c r="J44">
        <v>-0.1</v>
      </c>
      <c r="K44">
        <v>6.8</v>
      </c>
      <c r="L44">
        <v>31</v>
      </c>
    </row>
    <row r="45" spans="1:12" ht="12.75">
      <c r="A45">
        <v>531</v>
      </c>
      <c r="B45" s="10">
        <v>39942</v>
      </c>
      <c r="D45">
        <v>11.8</v>
      </c>
      <c r="E45">
        <f t="shared" si="0"/>
        <v>0.6999999999999993</v>
      </c>
      <c r="F45">
        <f t="shared" si="1"/>
        <v>0.5399999999999998</v>
      </c>
      <c r="G45">
        <v>19</v>
      </c>
      <c r="H45">
        <v>-1.7</v>
      </c>
      <c r="I45">
        <v>9.8</v>
      </c>
      <c r="J45">
        <v>-1.7</v>
      </c>
      <c r="K45">
        <v>3.4</v>
      </c>
      <c r="L45">
        <v>29</v>
      </c>
    </row>
    <row r="46" spans="1:12" ht="12.75">
      <c r="A46">
        <v>531</v>
      </c>
      <c r="B46" s="10">
        <v>39943</v>
      </c>
      <c r="D46">
        <v>11.4</v>
      </c>
      <c r="E46">
        <f t="shared" si="0"/>
        <v>0.40000000000000036</v>
      </c>
      <c r="F46">
        <f t="shared" si="1"/>
        <v>0.6</v>
      </c>
      <c r="G46">
        <v>19</v>
      </c>
      <c r="H46">
        <v>0.4</v>
      </c>
      <c r="I46">
        <v>9.1</v>
      </c>
      <c r="J46">
        <v>-2.7</v>
      </c>
      <c r="K46">
        <v>3.3</v>
      </c>
      <c r="L46">
        <v>-99.9</v>
      </c>
    </row>
    <row r="47" spans="1:12" ht="12.75">
      <c r="A47">
        <v>531</v>
      </c>
      <c r="B47" s="10">
        <v>39944</v>
      </c>
      <c r="D47">
        <v>11.2</v>
      </c>
      <c r="E47">
        <f t="shared" si="0"/>
        <v>0.20000000000000107</v>
      </c>
      <c r="F47">
        <f t="shared" si="1"/>
        <v>0.5800000000000001</v>
      </c>
      <c r="G47">
        <v>19</v>
      </c>
      <c r="H47">
        <v>0.2</v>
      </c>
      <c r="I47">
        <v>8.7</v>
      </c>
      <c r="J47">
        <v>-0.9</v>
      </c>
      <c r="K47">
        <v>3.1</v>
      </c>
      <c r="L47">
        <v>27</v>
      </c>
    </row>
    <row r="48" spans="1:12" ht="12.75">
      <c r="A48">
        <v>531</v>
      </c>
      <c r="B48" s="10">
        <v>39945</v>
      </c>
      <c r="D48">
        <v>10.3</v>
      </c>
      <c r="E48">
        <f t="shared" si="0"/>
        <v>0.8999999999999986</v>
      </c>
      <c r="F48">
        <f t="shared" si="1"/>
        <v>0.5799999999999997</v>
      </c>
      <c r="G48">
        <v>19</v>
      </c>
      <c r="H48">
        <v>5.1</v>
      </c>
      <c r="I48">
        <v>13.1</v>
      </c>
      <c r="J48">
        <v>0.1</v>
      </c>
      <c r="K48">
        <v>7</v>
      </c>
      <c r="L48">
        <v>22</v>
      </c>
    </row>
    <row r="49" spans="1:12" ht="12.75">
      <c r="A49">
        <v>531</v>
      </c>
      <c r="B49" s="10">
        <v>39946</v>
      </c>
      <c r="D49">
        <v>9.5</v>
      </c>
      <c r="E49">
        <f t="shared" si="0"/>
        <v>0.8000000000000007</v>
      </c>
      <c r="F49">
        <f t="shared" si="1"/>
        <v>0.6</v>
      </c>
      <c r="G49">
        <v>19</v>
      </c>
      <c r="H49">
        <v>5.2</v>
      </c>
      <c r="I49">
        <v>13</v>
      </c>
      <c r="J49">
        <v>1.9</v>
      </c>
      <c r="K49">
        <v>6.9</v>
      </c>
      <c r="L49">
        <v>21</v>
      </c>
    </row>
    <row r="50" spans="1:12" ht="12.75">
      <c r="A50">
        <v>531</v>
      </c>
      <c r="B50" s="10">
        <v>39947</v>
      </c>
      <c r="D50">
        <v>8.6</v>
      </c>
      <c r="E50">
        <f t="shared" si="0"/>
        <v>0.9000000000000004</v>
      </c>
      <c r="F50">
        <f t="shared" si="1"/>
        <v>0.6400000000000002</v>
      </c>
      <c r="G50">
        <v>19</v>
      </c>
      <c r="H50">
        <v>-1.2</v>
      </c>
      <c r="I50">
        <v>9.4</v>
      </c>
      <c r="J50">
        <v>-1.2</v>
      </c>
      <c r="K50">
        <v>4.9</v>
      </c>
      <c r="L50">
        <v>18</v>
      </c>
    </row>
    <row r="51" spans="1:12" ht="12.75">
      <c r="A51">
        <v>531</v>
      </c>
      <c r="B51" s="10">
        <v>39948</v>
      </c>
      <c r="D51">
        <v>7.7</v>
      </c>
      <c r="E51">
        <f t="shared" si="0"/>
        <v>0.8999999999999995</v>
      </c>
      <c r="F51">
        <f t="shared" si="1"/>
        <v>0.74</v>
      </c>
      <c r="G51">
        <v>19</v>
      </c>
      <c r="H51">
        <v>3</v>
      </c>
      <c r="I51">
        <v>11.3</v>
      </c>
      <c r="J51">
        <v>-1.5</v>
      </c>
      <c r="K51">
        <v>6</v>
      </c>
      <c r="L51">
        <v>16</v>
      </c>
    </row>
    <row r="52" spans="1:12" ht="12.75">
      <c r="A52">
        <v>531</v>
      </c>
      <c r="B52" s="10">
        <v>39949</v>
      </c>
      <c r="D52">
        <v>6.6</v>
      </c>
      <c r="E52">
        <f t="shared" si="0"/>
        <v>1.1000000000000005</v>
      </c>
      <c r="F52">
        <f t="shared" si="1"/>
        <v>0.9199999999999999</v>
      </c>
      <c r="G52">
        <v>19</v>
      </c>
      <c r="H52">
        <v>0.7</v>
      </c>
      <c r="I52">
        <v>11.8</v>
      </c>
      <c r="J52">
        <v>0.5</v>
      </c>
      <c r="K52">
        <v>5.1</v>
      </c>
      <c r="L52">
        <v>14</v>
      </c>
    </row>
    <row r="53" spans="1:12" ht="12.75">
      <c r="A53">
        <v>531</v>
      </c>
      <c r="B53" s="10">
        <v>39950</v>
      </c>
      <c r="D53">
        <v>5.7</v>
      </c>
      <c r="E53">
        <f t="shared" si="0"/>
        <v>0.8999999999999995</v>
      </c>
      <c r="F53">
        <f t="shared" si="1"/>
        <v>0.9200000000000002</v>
      </c>
      <c r="G53">
        <v>19</v>
      </c>
      <c r="H53">
        <v>1.9</v>
      </c>
      <c r="I53">
        <v>12.1</v>
      </c>
      <c r="J53">
        <v>-0.7</v>
      </c>
      <c r="K53">
        <v>4.5</v>
      </c>
      <c r="L53">
        <v>11</v>
      </c>
    </row>
    <row r="54" spans="1:12" ht="12.75">
      <c r="A54">
        <v>531</v>
      </c>
      <c r="B54" s="10">
        <v>39951</v>
      </c>
      <c r="D54">
        <v>4.6</v>
      </c>
      <c r="E54">
        <f t="shared" si="0"/>
        <v>1.1000000000000005</v>
      </c>
      <c r="F54">
        <f t="shared" si="1"/>
        <v>0.9800000000000001</v>
      </c>
      <c r="G54">
        <v>19</v>
      </c>
      <c r="H54">
        <v>4.4</v>
      </c>
      <c r="I54">
        <v>13.5</v>
      </c>
      <c r="J54">
        <v>1.8</v>
      </c>
      <c r="K54">
        <v>7.7</v>
      </c>
      <c r="L54">
        <v>8</v>
      </c>
    </row>
    <row r="55" spans="1:12" ht="12.75">
      <c r="A55">
        <v>531</v>
      </c>
      <c r="B55" s="10">
        <v>39952</v>
      </c>
      <c r="D55">
        <v>3.2</v>
      </c>
      <c r="E55">
        <f t="shared" si="0"/>
        <v>1.3999999999999995</v>
      </c>
      <c r="F55">
        <f t="shared" si="1"/>
        <v>1.0799999999999998</v>
      </c>
      <c r="G55">
        <v>19</v>
      </c>
      <c r="H55">
        <v>7.5</v>
      </c>
      <c r="I55">
        <v>17</v>
      </c>
      <c r="J55">
        <v>4.3</v>
      </c>
      <c r="K55">
        <v>10</v>
      </c>
      <c r="L55">
        <v>5</v>
      </c>
    </row>
    <row r="56" spans="1:12" ht="12.75">
      <c r="A56">
        <v>531</v>
      </c>
      <c r="B56" s="10">
        <v>39953</v>
      </c>
      <c r="D56">
        <v>2.6</v>
      </c>
      <c r="E56">
        <f t="shared" si="0"/>
        <v>0.6000000000000001</v>
      </c>
      <c r="F56">
        <f t="shared" si="1"/>
        <v>1.02</v>
      </c>
      <c r="G56">
        <v>19</v>
      </c>
      <c r="H56">
        <v>5.5</v>
      </c>
      <c r="I56">
        <v>13.2</v>
      </c>
      <c r="J56">
        <v>2.8</v>
      </c>
      <c r="K56">
        <v>8.3</v>
      </c>
      <c r="L56">
        <v>3</v>
      </c>
    </row>
    <row r="57" spans="1:12" ht="12.75">
      <c r="A57">
        <v>531</v>
      </c>
      <c r="B57" s="10">
        <v>39954</v>
      </c>
      <c r="D57">
        <v>1.5</v>
      </c>
      <c r="E57">
        <f t="shared" si="0"/>
        <v>1.1</v>
      </c>
      <c r="F57">
        <f t="shared" si="1"/>
        <v>1.02</v>
      </c>
      <c r="G57">
        <v>19</v>
      </c>
      <c r="H57">
        <v>3.7</v>
      </c>
      <c r="I57">
        <v>13.6</v>
      </c>
      <c r="J57">
        <v>3.4</v>
      </c>
      <c r="K57">
        <v>7.6</v>
      </c>
      <c r="L57">
        <v>1</v>
      </c>
    </row>
    <row r="58" spans="1:12" ht="12.75">
      <c r="A58">
        <v>531</v>
      </c>
      <c r="B58" s="10">
        <v>39955</v>
      </c>
      <c r="D58">
        <v>1.8</v>
      </c>
      <c r="E58">
        <f t="shared" si="0"/>
        <v>-0.30000000000000004</v>
      </c>
      <c r="F58">
        <f t="shared" si="1"/>
        <v>0.78</v>
      </c>
      <c r="G58">
        <v>19.5</v>
      </c>
      <c r="H58">
        <v>1.3</v>
      </c>
      <c r="I58">
        <v>8</v>
      </c>
      <c r="J58">
        <v>1.1</v>
      </c>
      <c r="K58">
        <v>3.4</v>
      </c>
      <c r="L58">
        <v>-99.9</v>
      </c>
    </row>
    <row r="59" spans="1:12" ht="12.75">
      <c r="A59">
        <v>531</v>
      </c>
      <c r="B59" s="10">
        <v>39956</v>
      </c>
      <c r="D59">
        <v>1.6</v>
      </c>
      <c r="E59">
        <f t="shared" si="0"/>
        <v>0.19999999999999996</v>
      </c>
      <c r="F59">
        <f t="shared" si="1"/>
        <v>0.6</v>
      </c>
      <c r="G59">
        <v>19.8</v>
      </c>
      <c r="H59">
        <v>1.7</v>
      </c>
      <c r="I59">
        <v>10.7</v>
      </c>
      <c r="J59">
        <v>1.3</v>
      </c>
      <c r="K59">
        <v>3.4</v>
      </c>
      <c r="L59">
        <v>-1</v>
      </c>
    </row>
    <row r="60" spans="1:12" ht="12.75">
      <c r="A60">
        <v>531</v>
      </c>
      <c r="B60" s="10">
        <v>39957</v>
      </c>
      <c r="D60">
        <v>1.6</v>
      </c>
      <c r="E60">
        <f t="shared" si="0"/>
        <v>0</v>
      </c>
      <c r="F60">
        <f t="shared" si="1"/>
        <v>0.32</v>
      </c>
      <c r="G60">
        <v>20.3</v>
      </c>
      <c r="H60">
        <v>1.7</v>
      </c>
      <c r="I60">
        <v>9</v>
      </c>
      <c r="J60">
        <v>1.3</v>
      </c>
      <c r="K60">
        <v>3.2</v>
      </c>
      <c r="L60">
        <v>3</v>
      </c>
    </row>
    <row r="61" spans="1:12" ht="12.75">
      <c r="A61">
        <v>531</v>
      </c>
      <c r="B61" s="10">
        <v>39958</v>
      </c>
      <c r="D61">
        <v>1.3</v>
      </c>
      <c r="E61">
        <f t="shared" si="0"/>
        <v>0.30000000000000004</v>
      </c>
      <c r="F61">
        <f t="shared" si="1"/>
        <v>0.26</v>
      </c>
      <c r="G61">
        <v>20.6</v>
      </c>
      <c r="H61">
        <v>1</v>
      </c>
      <c r="I61">
        <v>7.6</v>
      </c>
      <c r="J61">
        <v>1</v>
      </c>
      <c r="K61">
        <v>3.3</v>
      </c>
      <c r="L61">
        <v>1</v>
      </c>
    </row>
    <row r="62" spans="1:12" ht="12.75">
      <c r="A62">
        <v>531</v>
      </c>
      <c r="B62" s="10">
        <v>39959</v>
      </c>
      <c r="D62">
        <v>0.9</v>
      </c>
      <c r="E62">
        <f t="shared" si="0"/>
        <v>0.4</v>
      </c>
      <c r="F62">
        <f t="shared" si="1"/>
        <v>0.12</v>
      </c>
      <c r="G62">
        <v>20.7</v>
      </c>
      <c r="H62">
        <v>0.8</v>
      </c>
      <c r="I62">
        <v>10.9</v>
      </c>
      <c r="J62">
        <v>0.2</v>
      </c>
      <c r="K62">
        <v>3.1</v>
      </c>
      <c r="L62">
        <v>0</v>
      </c>
    </row>
    <row r="63" spans="1:12" ht="12.75">
      <c r="A63">
        <v>531</v>
      </c>
      <c r="B63" s="10">
        <v>39960</v>
      </c>
      <c r="D63">
        <v>0.9</v>
      </c>
      <c r="E63">
        <f t="shared" si="0"/>
        <v>0</v>
      </c>
      <c r="F63">
        <f t="shared" si="1"/>
        <v>0.18</v>
      </c>
      <c r="G63">
        <v>21</v>
      </c>
      <c r="H63">
        <v>0.7</v>
      </c>
      <c r="I63">
        <v>4.9</v>
      </c>
      <c r="J63">
        <v>0.5</v>
      </c>
      <c r="K63">
        <v>1.7</v>
      </c>
      <c r="L63">
        <v>1</v>
      </c>
    </row>
    <row r="64" spans="1:12" ht="12.75">
      <c r="A64">
        <v>531</v>
      </c>
      <c r="B64" s="10">
        <v>39961</v>
      </c>
      <c r="D64">
        <v>0.5</v>
      </c>
      <c r="E64">
        <f t="shared" si="0"/>
        <v>0.4</v>
      </c>
      <c r="F64">
        <f t="shared" si="1"/>
        <v>0.22000000000000003</v>
      </c>
      <c r="G64">
        <v>21.1</v>
      </c>
      <c r="H64">
        <v>0.2</v>
      </c>
      <c r="I64">
        <v>9</v>
      </c>
      <c r="J64">
        <v>-0.6</v>
      </c>
      <c r="K64">
        <v>2.5</v>
      </c>
      <c r="L64">
        <v>1</v>
      </c>
    </row>
    <row r="65" spans="1:12" ht="12.75">
      <c r="A65">
        <v>531</v>
      </c>
      <c r="B65" s="10">
        <v>39962</v>
      </c>
      <c r="D65">
        <v>0.7</v>
      </c>
      <c r="E65">
        <f t="shared" si="0"/>
        <v>-0.19999999999999996</v>
      </c>
      <c r="F65">
        <f t="shared" si="1"/>
        <v>0.18000000000000002</v>
      </c>
      <c r="G65">
        <v>21.5</v>
      </c>
      <c r="H65">
        <v>0.4</v>
      </c>
      <c r="I65">
        <v>12.7</v>
      </c>
      <c r="J65">
        <v>-1.1</v>
      </c>
      <c r="K65">
        <v>3.3</v>
      </c>
      <c r="L65">
        <v>-99.9</v>
      </c>
    </row>
    <row r="66" spans="1:12" ht="12.75">
      <c r="A66">
        <v>531</v>
      </c>
      <c r="B66" s="10">
        <v>39963</v>
      </c>
      <c r="D66">
        <v>0.4</v>
      </c>
      <c r="E66">
        <f t="shared" si="0"/>
        <v>0.29999999999999993</v>
      </c>
      <c r="F66">
        <f t="shared" si="1"/>
        <v>0.18</v>
      </c>
      <c r="G66">
        <v>21.7</v>
      </c>
      <c r="H66">
        <v>1.2</v>
      </c>
      <c r="I66">
        <v>13.7</v>
      </c>
      <c r="J66">
        <v>-0.4</v>
      </c>
      <c r="K66">
        <v>4.1</v>
      </c>
      <c r="L66">
        <v>0</v>
      </c>
    </row>
    <row r="67" spans="1:12" ht="12.75">
      <c r="A67">
        <v>531</v>
      </c>
      <c r="B67" s="10">
        <v>39964</v>
      </c>
      <c r="D67">
        <v>0.7</v>
      </c>
      <c r="E67">
        <f t="shared" si="0"/>
        <v>-0.29999999999999993</v>
      </c>
      <c r="F67">
        <f t="shared" si="1"/>
        <v>0.040000000000000015</v>
      </c>
      <c r="G67">
        <v>22.4</v>
      </c>
      <c r="H67">
        <v>1.8</v>
      </c>
      <c r="I67">
        <v>10.8</v>
      </c>
      <c r="J67">
        <v>0.6</v>
      </c>
      <c r="K67">
        <v>4</v>
      </c>
      <c r="L67">
        <v>-99.9</v>
      </c>
    </row>
    <row r="68" spans="1:12" ht="12.75">
      <c r="A68">
        <v>531</v>
      </c>
      <c r="B68" s="10">
        <v>39965</v>
      </c>
      <c r="D68">
        <v>0.4</v>
      </c>
      <c r="E68">
        <f t="shared" si="0"/>
        <v>0.29999999999999993</v>
      </c>
      <c r="F68">
        <f t="shared" si="1"/>
        <v>0.1</v>
      </c>
      <c r="G68">
        <v>22.7</v>
      </c>
      <c r="H68">
        <v>1.7</v>
      </c>
      <c r="I68">
        <v>11.9</v>
      </c>
      <c r="J68">
        <v>1.5</v>
      </c>
      <c r="K68">
        <v>3.7</v>
      </c>
      <c r="L68">
        <v>0</v>
      </c>
    </row>
    <row r="69" spans="1:12" ht="12.75">
      <c r="A69">
        <v>531</v>
      </c>
      <c r="B69" s="10">
        <v>39966</v>
      </c>
      <c r="D69">
        <v>0.3</v>
      </c>
      <c r="E69">
        <f t="shared" si="0"/>
        <v>0.10000000000000003</v>
      </c>
      <c r="F69" s="38">
        <f t="shared" si="1"/>
        <v>0.04</v>
      </c>
      <c r="G69">
        <v>23.1</v>
      </c>
      <c r="H69">
        <v>1.8</v>
      </c>
      <c r="I69">
        <v>5.6</v>
      </c>
      <c r="J69">
        <v>1.7</v>
      </c>
      <c r="K69">
        <v>2.4</v>
      </c>
      <c r="L69">
        <v>0</v>
      </c>
    </row>
    <row r="70" spans="1:12" ht="12.75">
      <c r="A70">
        <v>531</v>
      </c>
      <c r="B70" s="10">
        <v>39967</v>
      </c>
      <c r="D70">
        <v>0.4</v>
      </c>
      <c r="E70">
        <f t="shared" si="0"/>
        <v>-0.10000000000000003</v>
      </c>
      <c r="F70" s="38">
        <f t="shared" si="1"/>
        <v>0.059999999999999984</v>
      </c>
      <c r="G70">
        <v>23.6</v>
      </c>
      <c r="H70">
        <v>0.7</v>
      </c>
      <c r="I70">
        <v>5.9</v>
      </c>
      <c r="J70">
        <v>0.7</v>
      </c>
      <c r="K70">
        <v>2.4</v>
      </c>
      <c r="L70">
        <v>-1</v>
      </c>
    </row>
    <row r="71" spans="1:12" ht="12.75">
      <c r="A71">
        <v>531</v>
      </c>
      <c r="B71" s="10">
        <v>39968</v>
      </c>
      <c r="D71">
        <v>0.2</v>
      </c>
      <c r="E71">
        <f t="shared" si="0"/>
        <v>0.2</v>
      </c>
      <c r="F71" s="38">
        <f t="shared" si="1"/>
        <v>0.04</v>
      </c>
      <c r="G71">
        <v>23.7</v>
      </c>
      <c r="H71">
        <v>2.3</v>
      </c>
      <c r="I71">
        <v>11</v>
      </c>
      <c r="J71">
        <v>0.4</v>
      </c>
      <c r="K71">
        <v>4.2</v>
      </c>
      <c r="L71">
        <v>0</v>
      </c>
    </row>
    <row r="72" spans="1:12" ht="12.75">
      <c r="A72">
        <v>531</v>
      </c>
      <c r="B72" s="10">
        <v>39969</v>
      </c>
      <c r="D72">
        <v>0.1</v>
      </c>
      <c r="E72">
        <f t="shared" si="0"/>
        <v>0.1</v>
      </c>
      <c r="F72" s="38">
        <f t="shared" si="1"/>
        <v>0.12</v>
      </c>
      <c r="G72">
        <v>23.7</v>
      </c>
      <c r="H72">
        <v>5.3</v>
      </c>
      <c r="I72">
        <v>13.8</v>
      </c>
      <c r="J72">
        <v>1.5</v>
      </c>
      <c r="K72">
        <v>6.9</v>
      </c>
      <c r="L72">
        <v>0</v>
      </c>
    </row>
    <row r="73" spans="1:12" ht="12.75">
      <c r="A73" s="9">
        <v>531</v>
      </c>
      <c r="B73" s="13">
        <v>39970</v>
      </c>
      <c r="C73" s="9"/>
      <c r="D73" s="9">
        <v>0</v>
      </c>
      <c r="E73" s="9">
        <f t="shared" si="0"/>
        <v>0.1</v>
      </c>
      <c r="F73" s="39">
        <f t="shared" si="1"/>
        <v>0.08</v>
      </c>
      <c r="G73" s="9">
        <v>23.7</v>
      </c>
      <c r="H73" s="9">
        <v>4.6</v>
      </c>
      <c r="I73" s="9">
        <v>13.8</v>
      </c>
      <c r="J73" s="9">
        <v>3.1</v>
      </c>
      <c r="K73" s="9">
        <v>7.5</v>
      </c>
      <c r="L73" s="9">
        <v>0</v>
      </c>
    </row>
    <row r="74" spans="4:13" ht="12.75">
      <c r="D74" s="14" t="s">
        <v>49</v>
      </c>
      <c r="E74" s="15">
        <f>AVERAGE(E27:E73)</f>
        <v>0.36808510638297876</v>
      </c>
      <c r="F74" s="15">
        <f>AVERAGE(F31:F73)</f>
        <v>0.3902325581395347</v>
      </c>
      <c r="G74">
        <f>G73-G26</f>
        <v>5.300000000000001</v>
      </c>
      <c r="H74" t="s">
        <v>32</v>
      </c>
      <c r="J74" s="14" t="s">
        <v>33</v>
      </c>
      <c r="K74" s="16">
        <f>AVERAGE(K26:K73)</f>
        <v>3.820833333333333</v>
      </c>
      <c r="L74" s="14" t="s">
        <v>34</v>
      </c>
      <c r="M74" s="17" t="e">
        <f>AVERAGE(M43:M66)</f>
        <v>#DIV/0!</v>
      </c>
    </row>
    <row r="75" spans="4:7" ht="12.75">
      <c r="D75" s="14" t="s">
        <v>50</v>
      </c>
      <c r="E75" s="18">
        <f>MAX(E27:E73)</f>
        <v>1.3999999999999995</v>
      </c>
      <c r="F75" s="18">
        <f>MAX(F31:F73)</f>
        <v>1.0799999999999998</v>
      </c>
      <c r="G75" s="18"/>
    </row>
    <row r="76" spans="4:7" ht="12.75">
      <c r="D76" s="14" t="s">
        <v>36</v>
      </c>
      <c r="E76" s="16">
        <f>COUNT(E27:E73)</f>
        <v>47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F84" sqref="F84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39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2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39539</v>
      </c>
      <c r="D7">
        <v>18.8</v>
      </c>
      <c r="G7">
        <v>18.7</v>
      </c>
      <c r="H7">
        <v>-12.9</v>
      </c>
      <c r="I7">
        <v>-2.2</v>
      </c>
      <c r="J7">
        <v>-17.5</v>
      </c>
      <c r="K7">
        <v>-8.3</v>
      </c>
      <c r="L7">
        <v>66</v>
      </c>
    </row>
    <row r="8" spans="1:12" ht="12.75">
      <c r="A8">
        <v>531</v>
      </c>
      <c r="B8" s="10">
        <v>39540</v>
      </c>
      <c r="D8">
        <v>19</v>
      </c>
      <c r="G8">
        <v>18.7</v>
      </c>
      <c r="H8">
        <v>-4.9</v>
      </c>
      <c r="I8">
        <v>4.2</v>
      </c>
      <c r="J8">
        <v>-12.8</v>
      </c>
      <c r="K8">
        <v>-4.7</v>
      </c>
      <c r="L8">
        <v>-99.9</v>
      </c>
    </row>
    <row r="9" spans="1:12" ht="12.75">
      <c r="A9">
        <v>531</v>
      </c>
      <c r="B9" s="10">
        <v>39541</v>
      </c>
      <c r="D9">
        <v>19.1</v>
      </c>
      <c r="G9">
        <v>18.9</v>
      </c>
      <c r="H9">
        <v>-4.9</v>
      </c>
      <c r="I9">
        <v>7.3</v>
      </c>
      <c r="J9">
        <v>-5.4</v>
      </c>
      <c r="K9">
        <v>-0.7</v>
      </c>
      <c r="L9">
        <v>61</v>
      </c>
    </row>
    <row r="10" spans="1:12" ht="12.75">
      <c r="A10">
        <v>531</v>
      </c>
      <c r="B10" s="10">
        <v>39542</v>
      </c>
      <c r="D10">
        <v>19.1</v>
      </c>
      <c r="G10">
        <v>18.9</v>
      </c>
      <c r="H10">
        <v>-14.2</v>
      </c>
      <c r="I10">
        <v>0.7</v>
      </c>
      <c r="J10">
        <v>-14.5</v>
      </c>
      <c r="K10">
        <v>-7</v>
      </c>
      <c r="L10">
        <v>-99.9</v>
      </c>
    </row>
    <row r="11" spans="1:12" ht="12.75">
      <c r="A11">
        <v>531</v>
      </c>
      <c r="B11" s="10">
        <v>39543</v>
      </c>
      <c r="D11">
        <v>19.3</v>
      </c>
      <c r="G11">
        <v>19</v>
      </c>
      <c r="H11">
        <v>-4.4</v>
      </c>
      <c r="I11">
        <v>4.8</v>
      </c>
      <c r="J11">
        <v>-14.5</v>
      </c>
      <c r="K11">
        <v>-4.9</v>
      </c>
      <c r="L11">
        <v>62</v>
      </c>
    </row>
    <row r="12" spans="1:12" ht="12.75">
      <c r="A12">
        <v>531</v>
      </c>
      <c r="B12" s="10">
        <v>39544</v>
      </c>
      <c r="D12">
        <v>19.3</v>
      </c>
      <c r="G12">
        <v>19</v>
      </c>
      <c r="H12">
        <v>-8.9</v>
      </c>
      <c r="I12">
        <v>5.2</v>
      </c>
      <c r="J12">
        <v>-8.9</v>
      </c>
      <c r="K12">
        <v>-3</v>
      </c>
      <c r="L12">
        <v>-99.9</v>
      </c>
    </row>
    <row r="13" spans="1:12" ht="12.75">
      <c r="A13">
        <v>531</v>
      </c>
      <c r="B13" s="10">
        <v>39545</v>
      </c>
      <c r="D13">
        <v>19.6</v>
      </c>
      <c r="G13">
        <v>19.2</v>
      </c>
      <c r="H13">
        <v>-5.1</v>
      </c>
      <c r="I13">
        <v>-0.7</v>
      </c>
      <c r="J13">
        <v>-10</v>
      </c>
      <c r="K13">
        <v>-5.6</v>
      </c>
      <c r="L13">
        <v>65</v>
      </c>
    </row>
    <row r="14" spans="1:12" ht="12.75">
      <c r="A14">
        <v>531</v>
      </c>
      <c r="B14" s="10">
        <v>39546</v>
      </c>
      <c r="D14">
        <v>19.9</v>
      </c>
      <c r="G14">
        <v>19.7</v>
      </c>
      <c r="H14">
        <v>-10.6</v>
      </c>
      <c r="I14">
        <v>0.9</v>
      </c>
      <c r="J14">
        <v>-10.7</v>
      </c>
      <c r="K14">
        <v>-5.5</v>
      </c>
      <c r="L14">
        <v>-99.9</v>
      </c>
    </row>
    <row r="15" spans="1:12" ht="12.75">
      <c r="A15">
        <v>531</v>
      </c>
      <c r="B15" s="10">
        <v>39547</v>
      </c>
      <c r="D15">
        <v>20</v>
      </c>
      <c r="G15">
        <v>19.8</v>
      </c>
      <c r="H15">
        <v>-6.9</v>
      </c>
      <c r="I15">
        <v>3.3</v>
      </c>
      <c r="J15">
        <v>-12.6</v>
      </c>
      <c r="K15">
        <v>-5.2</v>
      </c>
      <c r="L15">
        <v>67</v>
      </c>
    </row>
    <row r="16" spans="1:12" ht="12.75">
      <c r="A16">
        <v>531</v>
      </c>
      <c r="B16" s="10">
        <v>39548</v>
      </c>
      <c r="D16">
        <v>20.1</v>
      </c>
      <c r="G16">
        <v>19.9</v>
      </c>
      <c r="H16">
        <v>-5.7</v>
      </c>
      <c r="I16">
        <v>4.4</v>
      </c>
      <c r="J16">
        <v>-8.1</v>
      </c>
      <c r="K16">
        <v>-3.5</v>
      </c>
      <c r="L16">
        <v>66</v>
      </c>
    </row>
    <row r="17" spans="1:12" ht="12.75">
      <c r="A17">
        <v>531</v>
      </c>
      <c r="B17" s="10">
        <v>39549</v>
      </c>
      <c r="D17">
        <v>20.2</v>
      </c>
      <c r="G17">
        <v>19.9</v>
      </c>
      <c r="H17">
        <v>-10.5</v>
      </c>
      <c r="I17">
        <v>-4.5</v>
      </c>
      <c r="J17">
        <v>-10.5</v>
      </c>
      <c r="K17">
        <v>-7.2</v>
      </c>
      <c r="L17">
        <v>69</v>
      </c>
    </row>
    <row r="18" spans="1:12" ht="12.75">
      <c r="A18">
        <v>531</v>
      </c>
      <c r="B18" s="10">
        <v>39550</v>
      </c>
      <c r="D18">
        <v>20.6</v>
      </c>
      <c r="G18">
        <v>19.9</v>
      </c>
      <c r="H18">
        <v>-15.2</v>
      </c>
      <c r="I18">
        <v>-4.1</v>
      </c>
      <c r="J18">
        <v>-15.2</v>
      </c>
      <c r="K18">
        <v>-10.5</v>
      </c>
      <c r="L18">
        <v>-99.9</v>
      </c>
    </row>
    <row r="19" spans="1:12" ht="12.75">
      <c r="A19">
        <v>531</v>
      </c>
      <c r="B19" s="10">
        <v>39551</v>
      </c>
      <c r="D19">
        <v>20.6</v>
      </c>
      <c r="G19">
        <v>20</v>
      </c>
      <c r="H19">
        <v>-7.1</v>
      </c>
      <c r="I19">
        <v>-3.1</v>
      </c>
      <c r="J19">
        <v>-15.4</v>
      </c>
      <c r="K19">
        <v>-8.3</v>
      </c>
      <c r="L19">
        <v>69</v>
      </c>
    </row>
    <row r="20" spans="1:12" ht="12.75">
      <c r="A20">
        <v>531</v>
      </c>
      <c r="B20" s="10">
        <v>39552</v>
      </c>
      <c r="D20">
        <v>20.7</v>
      </c>
      <c r="G20">
        <v>20.2</v>
      </c>
      <c r="H20">
        <v>-0.6</v>
      </c>
      <c r="I20">
        <v>6.6</v>
      </c>
      <c r="J20">
        <v>-8.2</v>
      </c>
      <c r="K20">
        <v>-1.1</v>
      </c>
      <c r="L20">
        <v>65</v>
      </c>
    </row>
    <row r="21" spans="1:12" ht="12.75">
      <c r="A21" s="12">
        <v>531</v>
      </c>
      <c r="B21" s="11">
        <v>39553</v>
      </c>
      <c r="C21" s="12"/>
      <c r="D21" s="12">
        <v>20.8</v>
      </c>
      <c r="E21" s="12"/>
      <c r="F21" s="12"/>
      <c r="G21" s="12">
        <v>20.3</v>
      </c>
      <c r="H21" s="12">
        <v>1.9</v>
      </c>
      <c r="I21" s="12">
        <v>10.4</v>
      </c>
      <c r="J21" s="12">
        <v>-3.7</v>
      </c>
      <c r="K21" s="12">
        <v>3.1</v>
      </c>
      <c r="L21" s="12">
        <v>61</v>
      </c>
    </row>
    <row r="22" spans="1:12" ht="12.75">
      <c r="A22">
        <v>531</v>
      </c>
      <c r="B22" s="10">
        <v>39554</v>
      </c>
      <c r="D22">
        <v>20.5</v>
      </c>
      <c r="E22">
        <f>D21-D22</f>
        <v>0.3000000000000007</v>
      </c>
      <c r="G22">
        <v>20.3</v>
      </c>
      <c r="H22">
        <v>-5.2</v>
      </c>
      <c r="I22">
        <v>11.9</v>
      </c>
      <c r="J22">
        <v>-5.2</v>
      </c>
      <c r="K22">
        <v>4.7</v>
      </c>
      <c r="L22">
        <v>60</v>
      </c>
    </row>
    <row r="23" spans="1:12" ht="12.75">
      <c r="A23">
        <v>531</v>
      </c>
      <c r="B23" s="10">
        <v>39555</v>
      </c>
      <c r="D23">
        <v>20.5</v>
      </c>
      <c r="E23">
        <f aca="true" t="shared" si="0" ref="E23:E82">D22-D23</f>
        <v>0</v>
      </c>
      <c r="G23">
        <v>20.7</v>
      </c>
      <c r="H23">
        <v>-11.1</v>
      </c>
      <c r="I23">
        <v>6</v>
      </c>
      <c r="J23">
        <v>-11.1</v>
      </c>
      <c r="K23">
        <v>-4.7</v>
      </c>
      <c r="L23">
        <v>-99.9</v>
      </c>
    </row>
    <row r="24" spans="1:12" ht="12.75">
      <c r="A24">
        <v>531</v>
      </c>
      <c r="B24" s="10">
        <v>39556</v>
      </c>
      <c r="D24">
        <v>20.5</v>
      </c>
      <c r="E24">
        <f t="shared" si="0"/>
        <v>0</v>
      </c>
      <c r="G24">
        <v>20.9</v>
      </c>
      <c r="H24">
        <v>-8.5</v>
      </c>
      <c r="I24">
        <v>-1</v>
      </c>
      <c r="J24">
        <v>-14</v>
      </c>
      <c r="K24">
        <v>-7.9</v>
      </c>
      <c r="L24">
        <v>66</v>
      </c>
    </row>
    <row r="25" spans="1:12" ht="12.75">
      <c r="A25">
        <v>531</v>
      </c>
      <c r="B25" s="10">
        <v>39557</v>
      </c>
      <c r="D25">
        <v>20.5</v>
      </c>
      <c r="E25">
        <f t="shared" si="0"/>
        <v>0</v>
      </c>
      <c r="G25">
        <v>21</v>
      </c>
      <c r="H25">
        <v>-0.1</v>
      </c>
      <c r="I25">
        <v>6.1</v>
      </c>
      <c r="J25">
        <v>-9.4</v>
      </c>
      <c r="K25">
        <v>-1.4</v>
      </c>
      <c r="L25">
        <v>62</v>
      </c>
    </row>
    <row r="26" spans="1:12" ht="12.75">
      <c r="A26">
        <v>531</v>
      </c>
      <c r="B26" s="10">
        <v>39558</v>
      </c>
      <c r="D26">
        <v>20.5</v>
      </c>
      <c r="E26">
        <f t="shared" si="0"/>
        <v>0</v>
      </c>
      <c r="F26">
        <f aca="true" t="shared" si="1" ref="F26:F82">+AVERAGE(E22:E26)</f>
        <v>0.060000000000000143</v>
      </c>
      <c r="G26">
        <v>21</v>
      </c>
      <c r="H26">
        <v>0.6</v>
      </c>
      <c r="I26">
        <v>11.9</v>
      </c>
      <c r="J26">
        <v>-2.1</v>
      </c>
      <c r="K26">
        <v>3.5</v>
      </c>
      <c r="L26">
        <v>59</v>
      </c>
    </row>
    <row r="27" spans="1:12" ht="12.75">
      <c r="A27">
        <v>531</v>
      </c>
      <c r="B27" s="10">
        <v>39559</v>
      </c>
      <c r="D27">
        <v>20.5</v>
      </c>
      <c r="E27">
        <f t="shared" si="0"/>
        <v>0</v>
      </c>
      <c r="F27">
        <f t="shared" si="1"/>
        <v>0</v>
      </c>
      <c r="G27">
        <v>21</v>
      </c>
      <c r="H27">
        <v>-2.8</v>
      </c>
      <c r="I27">
        <v>7.5</v>
      </c>
      <c r="J27">
        <v>-3.2</v>
      </c>
      <c r="K27">
        <v>1.3</v>
      </c>
      <c r="L27">
        <v>59</v>
      </c>
    </row>
    <row r="28" spans="1:12" ht="12.75">
      <c r="A28">
        <v>531</v>
      </c>
      <c r="B28" s="10">
        <v>39560</v>
      </c>
      <c r="D28">
        <v>20.2</v>
      </c>
      <c r="E28">
        <f t="shared" si="0"/>
        <v>0.3000000000000007</v>
      </c>
      <c r="F28">
        <f t="shared" si="1"/>
        <v>0.060000000000000143</v>
      </c>
      <c r="G28">
        <v>21</v>
      </c>
      <c r="H28">
        <v>-2.6</v>
      </c>
      <c r="I28">
        <v>6.5</v>
      </c>
      <c r="J28">
        <v>-5.7</v>
      </c>
      <c r="K28">
        <v>-0.5</v>
      </c>
      <c r="L28">
        <v>57</v>
      </c>
    </row>
    <row r="29" spans="1:12" ht="12.75">
      <c r="A29">
        <v>531</v>
      </c>
      <c r="B29" s="10">
        <v>39561</v>
      </c>
      <c r="D29">
        <v>20</v>
      </c>
      <c r="E29">
        <f t="shared" si="0"/>
        <v>0.1999999999999993</v>
      </c>
      <c r="F29">
        <f t="shared" si="1"/>
        <v>0.1</v>
      </c>
      <c r="G29">
        <v>21</v>
      </c>
      <c r="H29">
        <v>-1.3</v>
      </c>
      <c r="I29">
        <v>10.5</v>
      </c>
      <c r="J29">
        <v>-3.4</v>
      </c>
      <c r="K29">
        <v>2.1</v>
      </c>
      <c r="L29">
        <v>56</v>
      </c>
    </row>
    <row r="30" spans="1:12" ht="12.75">
      <c r="A30">
        <v>531</v>
      </c>
      <c r="B30" s="10">
        <v>39562</v>
      </c>
      <c r="D30">
        <v>19.7</v>
      </c>
      <c r="E30">
        <f t="shared" si="0"/>
        <v>0.3000000000000007</v>
      </c>
      <c r="F30">
        <f t="shared" si="1"/>
        <v>0.16000000000000014</v>
      </c>
      <c r="G30">
        <v>21</v>
      </c>
      <c r="H30">
        <v>-1.3</v>
      </c>
      <c r="I30">
        <v>11.5</v>
      </c>
      <c r="J30">
        <v>-2</v>
      </c>
      <c r="K30">
        <v>3.4</v>
      </c>
      <c r="L30">
        <v>55</v>
      </c>
    </row>
    <row r="31" spans="1:12" ht="12.75">
      <c r="A31">
        <v>531</v>
      </c>
      <c r="B31" s="10">
        <v>39563</v>
      </c>
      <c r="D31">
        <v>19.5</v>
      </c>
      <c r="E31">
        <f t="shared" si="0"/>
        <v>0.1999999999999993</v>
      </c>
      <c r="F31">
        <f t="shared" si="1"/>
        <v>0.2</v>
      </c>
      <c r="G31">
        <v>21</v>
      </c>
      <c r="H31">
        <v>-10.8</v>
      </c>
      <c r="I31">
        <v>8</v>
      </c>
      <c r="J31">
        <v>-10.9</v>
      </c>
      <c r="K31">
        <v>-0.8</v>
      </c>
      <c r="L31">
        <v>56</v>
      </c>
    </row>
    <row r="32" spans="1:12" ht="12.75">
      <c r="A32">
        <v>531</v>
      </c>
      <c r="B32" s="10">
        <v>39564</v>
      </c>
      <c r="D32">
        <v>19.3</v>
      </c>
      <c r="E32">
        <f t="shared" si="0"/>
        <v>0.1999999999999993</v>
      </c>
      <c r="F32">
        <f t="shared" si="1"/>
        <v>0.23999999999999985</v>
      </c>
      <c r="G32">
        <v>21.1</v>
      </c>
      <c r="H32">
        <v>-6.1</v>
      </c>
      <c r="I32">
        <v>1.9</v>
      </c>
      <c r="J32">
        <v>-12.4</v>
      </c>
      <c r="K32">
        <v>-6.2</v>
      </c>
      <c r="L32">
        <v>53</v>
      </c>
    </row>
    <row r="33" spans="1:12" ht="12.75">
      <c r="A33">
        <v>531</v>
      </c>
      <c r="B33" s="10">
        <v>39565</v>
      </c>
      <c r="D33">
        <v>19.3</v>
      </c>
      <c r="E33">
        <f t="shared" si="0"/>
        <v>0</v>
      </c>
      <c r="F33">
        <f t="shared" si="1"/>
        <v>0.17999999999999972</v>
      </c>
      <c r="G33">
        <v>21.1</v>
      </c>
      <c r="H33">
        <v>-8.6</v>
      </c>
      <c r="I33">
        <v>-1.4</v>
      </c>
      <c r="J33">
        <v>-9.9</v>
      </c>
      <c r="K33">
        <v>-6.6</v>
      </c>
      <c r="L33">
        <v>54</v>
      </c>
    </row>
    <row r="34" spans="1:12" ht="12.75">
      <c r="A34">
        <v>531</v>
      </c>
      <c r="B34" s="10">
        <v>39566</v>
      </c>
      <c r="D34">
        <v>19.4</v>
      </c>
      <c r="E34">
        <f t="shared" si="0"/>
        <v>-0.09999999999999787</v>
      </c>
      <c r="F34">
        <f t="shared" si="1"/>
        <v>0.12000000000000029</v>
      </c>
      <c r="G34">
        <v>21.2</v>
      </c>
      <c r="H34">
        <v>-2</v>
      </c>
      <c r="I34">
        <v>4.1</v>
      </c>
      <c r="J34">
        <v>-11.8</v>
      </c>
      <c r="K34">
        <v>-3</v>
      </c>
      <c r="L34">
        <v>52</v>
      </c>
    </row>
    <row r="35" spans="1:12" ht="12.75">
      <c r="A35">
        <v>531</v>
      </c>
      <c r="B35" s="10">
        <v>39567</v>
      </c>
      <c r="D35">
        <v>19.2</v>
      </c>
      <c r="E35">
        <f t="shared" si="0"/>
        <v>0.1999999999999993</v>
      </c>
      <c r="F35">
        <f t="shared" si="1"/>
        <v>0.1</v>
      </c>
      <c r="G35">
        <v>21.2</v>
      </c>
      <c r="H35">
        <v>1.7</v>
      </c>
      <c r="I35">
        <v>8.9</v>
      </c>
      <c r="J35">
        <v>-4.8</v>
      </c>
      <c r="K35">
        <v>2.3</v>
      </c>
      <c r="L35">
        <v>51</v>
      </c>
    </row>
    <row r="36" spans="1:12" ht="12.75">
      <c r="A36">
        <v>531</v>
      </c>
      <c r="B36" s="10">
        <v>39568</v>
      </c>
      <c r="D36">
        <v>19</v>
      </c>
      <c r="E36">
        <f t="shared" si="0"/>
        <v>0.1999999999999993</v>
      </c>
      <c r="F36">
        <f t="shared" si="1"/>
        <v>0.1</v>
      </c>
      <c r="G36">
        <v>21.2</v>
      </c>
      <c r="H36">
        <v>3.1</v>
      </c>
      <c r="I36">
        <v>11.3</v>
      </c>
      <c r="J36">
        <v>-1.4</v>
      </c>
      <c r="K36">
        <v>4.7</v>
      </c>
      <c r="L36">
        <v>49</v>
      </c>
    </row>
    <row r="37" spans="1:12" ht="12.75">
      <c r="A37">
        <v>531</v>
      </c>
      <c r="B37" s="10">
        <v>39569</v>
      </c>
      <c r="D37">
        <v>19</v>
      </c>
      <c r="E37">
        <f t="shared" si="0"/>
        <v>0</v>
      </c>
      <c r="F37">
        <f t="shared" si="1"/>
        <v>0.060000000000000143</v>
      </c>
      <c r="G37">
        <v>21.2</v>
      </c>
      <c r="H37">
        <v>-2.5</v>
      </c>
      <c r="I37">
        <v>11.4</v>
      </c>
      <c r="J37">
        <v>-2.8</v>
      </c>
      <c r="K37">
        <v>3.4</v>
      </c>
      <c r="L37">
        <v>47</v>
      </c>
    </row>
    <row r="38" spans="1:12" ht="12.75">
      <c r="A38">
        <v>531</v>
      </c>
      <c r="B38" s="10">
        <v>39570</v>
      </c>
      <c r="D38">
        <v>19</v>
      </c>
      <c r="E38">
        <f t="shared" si="0"/>
        <v>0</v>
      </c>
      <c r="F38">
        <f t="shared" si="1"/>
        <v>0.060000000000000143</v>
      </c>
      <c r="G38">
        <v>21.3</v>
      </c>
      <c r="H38">
        <v>-9.3</v>
      </c>
      <c r="I38">
        <v>-1.9</v>
      </c>
      <c r="J38">
        <v>-9.5</v>
      </c>
      <c r="K38">
        <v>-6.9</v>
      </c>
      <c r="L38">
        <v>51</v>
      </c>
    </row>
    <row r="39" spans="1:12" ht="12.75">
      <c r="A39">
        <v>531</v>
      </c>
      <c r="B39" s="10">
        <v>39571</v>
      </c>
      <c r="D39">
        <v>19.1</v>
      </c>
      <c r="E39">
        <f t="shared" si="0"/>
        <v>-0.10000000000000142</v>
      </c>
      <c r="F39">
        <f t="shared" si="1"/>
        <v>0.05999999999999943</v>
      </c>
      <c r="G39">
        <v>21.4</v>
      </c>
      <c r="H39">
        <v>-9.4</v>
      </c>
      <c r="I39">
        <v>-3.6</v>
      </c>
      <c r="J39">
        <v>-10.2</v>
      </c>
      <c r="K39">
        <v>-7.8</v>
      </c>
      <c r="L39">
        <v>50</v>
      </c>
    </row>
    <row r="40" spans="1:12" ht="12.75">
      <c r="A40">
        <v>531</v>
      </c>
      <c r="B40" s="10">
        <v>39572</v>
      </c>
      <c r="D40">
        <v>18.9</v>
      </c>
      <c r="E40">
        <f t="shared" si="0"/>
        <v>0.20000000000000284</v>
      </c>
      <c r="F40">
        <f t="shared" si="1"/>
        <v>0.060000000000000143</v>
      </c>
      <c r="G40">
        <v>21.4</v>
      </c>
      <c r="H40">
        <v>-3.5</v>
      </c>
      <c r="I40">
        <v>5.5</v>
      </c>
      <c r="J40">
        <v>-10.7</v>
      </c>
      <c r="K40">
        <v>-2.1</v>
      </c>
      <c r="L40">
        <v>48</v>
      </c>
    </row>
    <row r="41" spans="1:12" ht="12.75">
      <c r="A41">
        <v>531</v>
      </c>
      <c r="B41" s="10">
        <v>39573</v>
      </c>
      <c r="D41">
        <v>18.3</v>
      </c>
      <c r="E41">
        <f t="shared" si="0"/>
        <v>0.5999999999999979</v>
      </c>
      <c r="F41">
        <f t="shared" si="1"/>
        <v>0.13999999999999985</v>
      </c>
      <c r="G41">
        <v>21.4</v>
      </c>
      <c r="H41">
        <v>-0.9</v>
      </c>
      <c r="I41">
        <v>8.3</v>
      </c>
      <c r="J41">
        <v>-4.5</v>
      </c>
      <c r="K41">
        <v>1.7</v>
      </c>
      <c r="L41">
        <v>45</v>
      </c>
    </row>
    <row r="42" spans="1:12" ht="12.75">
      <c r="A42">
        <v>531</v>
      </c>
      <c r="B42" s="10">
        <v>39574</v>
      </c>
      <c r="D42">
        <v>18.2</v>
      </c>
      <c r="E42">
        <f t="shared" si="0"/>
        <v>0.10000000000000142</v>
      </c>
      <c r="F42">
        <f t="shared" si="1"/>
        <v>0.16000000000000014</v>
      </c>
      <c r="G42">
        <v>21.4</v>
      </c>
      <c r="H42">
        <v>1.8</v>
      </c>
      <c r="I42">
        <v>12.6</v>
      </c>
      <c r="J42">
        <v>-1.2</v>
      </c>
      <c r="K42">
        <v>5.2</v>
      </c>
      <c r="L42">
        <v>45</v>
      </c>
    </row>
    <row r="43" spans="1:12" ht="12.75">
      <c r="A43">
        <v>531</v>
      </c>
      <c r="B43" s="10">
        <v>39575</v>
      </c>
      <c r="D43">
        <v>17.7</v>
      </c>
      <c r="E43">
        <f t="shared" si="0"/>
        <v>0.5</v>
      </c>
      <c r="F43">
        <f t="shared" si="1"/>
        <v>0.2600000000000001</v>
      </c>
      <c r="G43">
        <v>21.4</v>
      </c>
      <c r="H43">
        <v>-1.1</v>
      </c>
      <c r="I43">
        <v>12.4</v>
      </c>
      <c r="J43">
        <v>-1.1</v>
      </c>
      <c r="K43">
        <v>3.9</v>
      </c>
      <c r="L43">
        <v>44</v>
      </c>
    </row>
    <row r="44" spans="1:12" ht="12.75">
      <c r="A44">
        <v>531</v>
      </c>
      <c r="B44" s="10">
        <v>39576</v>
      </c>
      <c r="D44">
        <v>17.4</v>
      </c>
      <c r="E44">
        <f t="shared" si="0"/>
        <v>0.3000000000000007</v>
      </c>
      <c r="F44">
        <f t="shared" si="1"/>
        <v>0.3400000000000006</v>
      </c>
      <c r="G44">
        <v>21.4</v>
      </c>
      <c r="H44">
        <v>-0.2</v>
      </c>
      <c r="I44">
        <v>9.8</v>
      </c>
      <c r="J44">
        <v>-1.6</v>
      </c>
      <c r="K44">
        <v>2.6</v>
      </c>
      <c r="L44">
        <v>-99.9</v>
      </c>
    </row>
    <row r="45" spans="1:12" ht="12.75">
      <c r="A45">
        <v>531</v>
      </c>
      <c r="B45" s="10">
        <v>39577</v>
      </c>
      <c r="D45">
        <v>17.6</v>
      </c>
      <c r="E45">
        <f t="shared" si="0"/>
        <v>-0.20000000000000284</v>
      </c>
      <c r="F45">
        <f t="shared" si="1"/>
        <v>0.25999999999999945</v>
      </c>
      <c r="G45">
        <v>21.6</v>
      </c>
      <c r="H45">
        <v>-3</v>
      </c>
      <c r="I45">
        <v>5.1</v>
      </c>
      <c r="J45">
        <v>-3</v>
      </c>
      <c r="K45">
        <v>-0.3</v>
      </c>
      <c r="L45">
        <v>46</v>
      </c>
    </row>
    <row r="46" spans="1:12" ht="12.75">
      <c r="A46">
        <v>531</v>
      </c>
      <c r="B46" s="10">
        <v>39578</v>
      </c>
      <c r="D46">
        <v>17.4</v>
      </c>
      <c r="E46">
        <f t="shared" si="0"/>
        <v>0.20000000000000284</v>
      </c>
      <c r="F46">
        <f t="shared" si="1"/>
        <v>0.18000000000000044</v>
      </c>
      <c r="G46">
        <v>21.8</v>
      </c>
      <c r="H46">
        <v>-2.4</v>
      </c>
      <c r="I46">
        <v>8.9</v>
      </c>
      <c r="J46">
        <v>-3.3</v>
      </c>
      <c r="K46">
        <v>1.9</v>
      </c>
      <c r="L46">
        <v>45</v>
      </c>
    </row>
    <row r="47" spans="1:12" ht="12.75">
      <c r="A47">
        <v>531</v>
      </c>
      <c r="B47" s="10">
        <v>39579</v>
      </c>
      <c r="D47">
        <v>17.7</v>
      </c>
      <c r="E47">
        <f t="shared" si="0"/>
        <v>-0.3000000000000007</v>
      </c>
      <c r="F47">
        <f t="shared" si="1"/>
        <v>0.1</v>
      </c>
      <c r="G47">
        <v>22.1</v>
      </c>
      <c r="H47">
        <v>-2.3</v>
      </c>
      <c r="I47">
        <v>-0.3</v>
      </c>
      <c r="J47">
        <v>-7.1</v>
      </c>
      <c r="K47">
        <v>-4.3</v>
      </c>
      <c r="L47">
        <v>48</v>
      </c>
    </row>
    <row r="48" spans="1:12" ht="12.75">
      <c r="A48">
        <v>531</v>
      </c>
      <c r="B48" s="10">
        <v>39580</v>
      </c>
      <c r="D48">
        <v>17.8</v>
      </c>
      <c r="E48">
        <f t="shared" si="0"/>
        <v>-0.10000000000000142</v>
      </c>
      <c r="F48">
        <f t="shared" si="1"/>
        <v>-0.020000000000000285</v>
      </c>
      <c r="G48">
        <v>22.2</v>
      </c>
      <c r="H48">
        <v>3.5</v>
      </c>
      <c r="I48">
        <v>11</v>
      </c>
      <c r="J48">
        <v>-2.4</v>
      </c>
      <c r="K48">
        <v>4.1</v>
      </c>
      <c r="L48">
        <v>43</v>
      </c>
    </row>
    <row r="49" spans="1:12" ht="12.75">
      <c r="A49">
        <v>531</v>
      </c>
      <c r="B49" s="10">
        <v>39581</v>
      </c>
      <c r="D49">
        <v>17</v>
      </c>
      <c r="E49">
        <f t="shared" si="0"/>
        <v>0.8000000000000007</v>
      </c>
      <c r="F49">
        <f t="shared" si="1"/>
        <v>0.07999999999999971</v>
      </c>
      <c r="G49">
        <v>22.3</v>
      </c>
      <c r="H49">
        <v>-4.5</v>
      </c>
      <c r="I49">
        <v>11.4</v>
      </c>
      <c r="J49">
        <v>-4.5</v>
      </c>
      <c r="K49">
        <v>3.9</v>
      </c>
      <c r="L49">
        <v>44</v>
      </c>
    </row>
    <row r="50" spans="1:12" ht="12.75">
      <c r="A50">
        <v>531</v>
      </c>
      <c r="B50" s="10">
        <v>39582</v>
      </c>
      <c r="D50">
        <v>17.8</v>
      </c>
      <c r="E50">
        <f t="shared" si="0"/>
        <v>-0.8000000000000007</v>
      </c>
      <c r="F50">
        <f t="shared" si="1"/>
        <v>-0.039999999999999855</v>
      </c>
      <c r="G50">
        <v>23.3</v>
      </c>
      <c r="H50">
        <v>-4.7</v>
      </c>
      <c r="I50">
        <v>-0.5</v>
      </c>
      <c r="J50">
        <v>-5</v>
      </c>
      <c r="K50">
        <v>-3.4</v>
      </c>
      <c r="L50">
        <v>-99.9</v>
      </c>
    </row>
    <row r="51" spans="1:12" ht="12.75">
      <c r="A51">
        <v>531</v>
      </c>
      <c r="B51" s="10">
        <v>39583</v>
      </c>
      <c r="D51">
        <v>17.8</v>
      </c>
      <c r="E51">
        <f t="shared" si="0"/>
        <v>0</v>
      </c>
      <c r="F51">
        <f t="shared" si="1"/>
        <v>-0.08000000000000043</v>
      </c>
      <c r="G51">
        <v>23.4</v>
      </c>
      <c r="H51">
        <v>-2</v>
      </c>
      <c r="I51">
        <v>5.9</v>
      </c>
      <c r="J51">
        <v>-4.9</v>
      </c>
      <c r="K51">
        <v>-1.1</v>
      </c>
      <c r="L51">
        <v>-99.9</v>
      </c>
    </row>
    <row r="52" spans="1:12" ht="12.75">
      <c r="A52">
        <v>531</v>
      </c>
      <c r="B52" s="10">
        <v>39584</v>
      </c>
      <c r="D52">
        <v>18.1</v>
      </c>
      <c r="E52">
        <f t="shared" si="0"/>
        <v>-0.3000000000000007</v>
      </c>
      <c r="F52">
        <f t="shared" si="1"/>
        <v>-0.08000000000000043</v>
      </c>
      <c r="G52">
        <v>23.7</v>
      </c>
      <c r="H52">
        <v>-3.7</v>
      </c>
      <c r="I52">
        <v>4.1</v>
      </c>
      <c r="J52">
        <v>-4</v>
      </c>
      <c r="K52">
        <v>-1.4</v>
      </c>
      <c r="L52">
        <v>-99.9</v>
      </c>
    </row>
    <row r="53" spans="1:12" ht="12.75">
      <c r="A53">
        <v>531</v>
      </c>
      <c r="B53" s="10">
        <v>39585</v>
      </c>
      <c r="D53">
        <v>18.1</v>
      </c>
      <c r="E53">
        <f t="shared" si="0"/>
        <v>0</v>
      </c>
      <c r="F53">
        <f t="shared" si="1"/>
        <v>-0.060000000000000143</v>
      </c>
      <c r="G53">
        <v>23.8</v>
      </c>
      <c r="H53">
        <v>-0.2</v>
      </c>
      <c r="I53">
        <v>7</v>
      </c>
      <c r="J53">
        <v>-4.9</v>
      </c>
      <c r="K53">
        <v>0.7</v>
      </c>
      <c r="L53">
        <v>45</v>
      </c>
    </row>
    <row r="54" spans="1:12" ht="12.75">
      <c r="A54">
        <v>531</v>
      </c>
      <c r="B54" s="10">
        <v>39586</v>
      </c>
      <c r="D54">
        <v>17.7</v>
      </c>
      <c r="E54">
        <f t="shared" si="0"/>
        <v>0.40000000000000213</v>
      </c>
      <c r="F54">
        <f t="shared" si="1"/>
        <v>-0.13999999999999985</v>
      </c>
      <c r="G54">
        <v>23.8</v>
      </c>
      <c r="H54">
        <v>2</v>
      </c>
      <c r="I54">
        <v>12</v>
      </c>
      <c r="J54">
        <v>-0.5</v>
      </c>
      <c r="K54">
        <v>5.1</v>
      </c>
      <c r="L54">
        <v>39</v>
      </c>
    </row>
    <row r="55" spans="1:12" ht="12.75">
      <c r="A55">
        <v>531</v>
      </c>
      <c r="B55" s="10">
        <v>39587</v>
      </c>
      <c r="D55">
        <v>17.5</v>
      </c>
      <c r="E55">
        <f t="shared" si="0"/>
        <v>0.1999999999999993</v>
      </c>
      <c r="F55">
        <f t="shared" si="1"/>
        <v>0.060000000000000143</v>
      </c>
      <c r="G55">
        <v>23.8</v>
      </c>
      <c r="H55">
        <v>7.3</v>
      </c>
      <c r="I55">
        <v>14.5</v>
      </c>
      <c r="J55">
        <v>1</v>
      </c>
      <c r="K55">
        <v>8</v>
      </c>
      <c r="L55">
        <v>41</v>
      </c>
    </row>
    <row r="56" spans="1:12" ht="12.75">
      <c r="A56">
        <v>531</v>
      </c>
      <c r="B56" s="10">
        <v>39588</v>
      </c>
      <c r="D56">
        <v>16.6</v>
      </c>
      <c r="E56">
        <f t="shared" si="0"/>
        <v>0.8999999999999986</v>
      </c>
      <c r="F56">
        <f t="shared" si="1"/>
        <v>0.23999999999999985</v>
      </c>
      <c r="G56">
        <v>23.8</v>
      </c>
      <c r="H56">
        <v>6.4</v>
      </c>
      <c r="I56">
        <v>15</v>
      </c>
      <c r="J56">
        <v>4.4</v>
      </c>
      <c r="K56">
        <v>9.4</v>
      </c>
      <c r="L56">
        <v>40</v>
      </c>
    </row>
    <row r="57" spans="1:12" ht="12.75">
      <c r="A57">
        <v>531</v>
      </c>
      <c r="B57" s="10">
        <v>39589</v>
      </c>
      <c r="D57">
        <v>15.5</v>
      </c>
      <c r="E57">
        <f t="shared" si="0"/>
        <v>1.1000000000000014</v>
      </c>
      <c r="F57">
        <f t="shared" si="1"/>
        <v>0.5200000000000002</v>
      </c>
      <c r="G57">
        <v>23.8</v>
      </c>
      <c r="H57">
        <v>7.1</v>
      </c>
      <c r="I57">
        <v>16.6</v>
      </c>
      <c r="J57">
        <v>3.8</v>
      </c>
      <c r="K57">
        <v>9.7</v>
      </c>
      <c r="L57">
        <v>37</v>
      </c>
    </row>
    <row r="58" spans="1:12" ht="12.75">
      <c r="A58">
        <v>531</v>
      </c>
      <c r="B58" s="10">
        <v>39590</v>
      </c>
      <c r="D58">
        <v>14.9</v>
      </c>
      <c r="E58">
        <f t="shared" si="0"/>
        <v>0.5999999999999996</v>
      </c>
      <c r="F58">
        <f t="shared" si="1"/>
        <v>0.6400000000000002</v>
      </c>
      <c r="G58">
        <v>23.9</v>
      </c>
      <c r="H58">
        <v>2.1</v>
      </c>
      <c r="I58">
        <v>14.5</v>
      </c>
      <c r="J58">
        <v>1.9</v>
      </c>
      <c r="K58">
        <v>7.3</v>
      </c>
      <c r="L58">
        <v>35</v>
      </c>
    </row>
    <row r="59" spans="1:12" ht="12.75">
      <c r="A59">
        <v>531</v>
      </c>
      <c r="B59" s="10">
        <v>39591</v>
      </c>
      <c r="D59">
        <v>14.9</v>
      </c>
      <c r="E59">
        <f t="shared" si="0"/>
        <v>0</v>
      </c>
      <c r="F59">
        <f t="shared" si="1"/>
        <v>0.5599999999999998</v>
      </c>
      <c r="G59">
        <v>24</v>
      </c>
      <c r="H59">
        <v>-3.3</v>
      </c>
      <c r="I59">
        <v>5.8</v>
      </c>
      <c r="J59">
        <v>-4.3</v>
      </c>
      <c r="K59">
        <v>-0.5</v>
      </c>
      <c r="L59">
        <v>-99.9</v>
      </c>
    </row>
    <row r="60" spans="1:12" ht="12.75">
      <c r="A60">
        <v>531</v>
      </c>
      <c r="B60" s="10">
        <v>39592</v>
      </c>
      <c r="D60">
        <v>15</v>
      </c>
      <c r="E60">
        <f t="shared" si="0"/>
        <v>-0.09999999999999964</v>
      </c>
      <c r="F60">
        <f t="shared" si="1"/>
        <v>0.5</v>
      </c>
      <c r="G60">
        <v>24.1</v>
      </c>
      <c r="H60">
        <v>-3.5</v>
      </c>
      <c r="I60">
        <v>4.6</v>
      </c>
      <c r="J60">
        <v>-3.9</v>
      </c>
      <c r="K60">
        <v>-1.3</v>
      </c>
      <c r="L60">
        <v>37</v>
      </c>
    </row>
    <row r="61" spans="1:12" ht="12.75">
      <c r="A61">
        <v>531</v>
      </c>
      <c r="B61" s="10">
        <v>39593</v>
      </c>
      <c r="D61">
        <v>14.8</v>
      </c>
      <c r="E61">
        <f t="shared" si="0"/>
        <v>0.1999999999999993</v>
      </c>
      <c r="F61">
        <f t="shared" si="1"/>
        <v>0.36000000000000015</v>
      </c>
      <c r="G61">
        <v>24.2</v>
      </c>
      <c r="H61">
        <v>-0.1</v>
      </c>
      <c r="I61">
        <v>7.7</v>
      </c>
      <c r="J61">
        <v>-4.5</v>
      </c>
      <c r="K61">
        <v>0.7</v>
      </c>
      <c r="L61">
        <v>35</v>
      </c>
    </row>
    <row r="62" spans="1:12" ht="12.75">
      <c r="A62">
        <v>531</v>
      </c>
      <c r="B62" s="10">
        <v>39594</v>
      </c>
      <c r="D62">
        <v>14.4</v>
      </c>
      <c r="E62">
        <f t="shared" si="0"/>
        <v>0.40000000000000036</v>
      </c>
      <c r="F62">
        <f t="shared" si="1"/>
        <v>0.21999999999999992</v>
      </c>
      <c r="G62">
        <v>24.2</v>
      </c>
      <c r="H62">
        <v>1.7</v>
      </c>
      <c r="I62">
        <v>12.4</v>
      </c>
      <c r="J62">
        <v>-0.9</v>
      </c>
      <c r="K62">
        <v>5.4</v>
      </c>
      <c r="L62">
        <v>-99.9</v>
      </c>
    </row>
    <row r="63" spans="1:12" ht="12.75">
      <c r="A63">
        <v>531</v>
      </c>
      <c r="B63" s="10">
        <v>39595</v>
      </c>
      <c r="D63">
        <v>14.1</v>
      </c>
      <c r="E63">
        <f t="shared" si="0"/>
        <v>0.3000000000000007</v>
      </c>
      <c r="F63">
        <f t="shared" si="1"/>
        <v>0.16000000000000014</v>
      </c>
      <c r="G63">
        <v>24.2</v>
      </c>
      <c r="H63">
        <v>-0.1</v>
      </c>
      <c r="I63">
        <v>11</v>
      </c>
      <c r="J63">
        <v>-0.2</v>
      </c>
      <c r="K63">
        <v>3.8</v>
      </c>
      <c r="L63">
        <v>33</v>
      </c>
    </row>
    <row r="64" spans="1:12" ht="12.75">
      <c r="A64">
        <v>531</v>
      </c>
      <c r="B64" s="10">
        <v>39596</v>
      </c>
      <c r="D64">
        <v>13.2</v>
      </c>
      <c r="E64">
        <f t="shared" si="0"/>
        <v>0.9000000000000004</v>
      </c>
      <c r="F64">
        <f t="shared" si="1"/>
        <v>0.3400000000000002</v>
      </c>
      <c r="G64">
        <v>24.2</v>
      </c>
      <c r="H64">
        <v>1.3</v>
      </c>
      <c r="I64">
        <v>13.1</v>
      </c>
      <c r="J64">
        <v>-1.4</v>
      </c>
      <c r="K64">
        <v>4</v>
      </c>
      <c r="L64">
        <v>31</v>
      </c>
    </row>
    <row r="65" spans="1:12" ht="12.75">
      <c r="A65">
        <v>531</v>
      </c>
      <c r="B65" s="10">
        <v>39597</v>
      </c>
      <c r="D65">
        <v>12.5</v>
      </c>
      <c r="E65">
        <f t="shared" si="0"/>
        <v>0.6999999999999993</v>
      </c>
      <c r="F65">
        <f t="shared" si="1"/>
        <v>0.5</v>
      </c>
      <c r="G65">
        <v>24.2</v>
      </c>
      <c r="H65">
        <v>5</v>
      </c>
      <c r="I65">
        <v>13</v>
      </c>
      <c r="J65">
        <v>0.8</v>
      </c>
      <c r="K65">
        <v>6.1</v>
      </c>
      <c r="L65">
        <v>29</v>
      </c>
    </row>
    <row r="66" spans="1:12" ht="12.75">
      <c r="A66">
        <v>531</v>
      </c>
      <c r="B66" s="10">
        <v>39598</v>
      </c>
      <c r="D66">
        <v>11.9</v>
      </c>
      <c r="E66">
        <f t="shared" si="0"/>
        <v>0.5999999999999996</v>
      </c>
      <c r="F66">
        <f t="shared" si="1"/>
        <v>0.5800000000000001</v>
      </c>
      <c r="G66">
        <v>24.2</v>
      </c>
      <c r="H66">
        <v>2.1</v>
      </c>
      <c r="I66">
        <v>11.4</v>
      </c>
      <c r="J66">
        <v>0.8</v>
      </c>
      <c r="K66">
        <v>6.2</v>
      </c>
      <c r="L66">
        <v>28</v>
      </c>
    </row>
    <row r="67" spans="1:12" ht="12.75">
      <c r="A67">
        <v>531</v>
      </c>
      <c r="B67" s="10">
        <v>39599</v>
      </c>
      <c r="D67">
        <v>11</v>
      </c>
      <c r="E67">
        <f t="shared" si="0"/>
        <v>0.9000000000000004</v>
      </c>
      <c r="F67">
        <f t="shared" si="1"/>
        <v>0.68</v>
      </c>
      <c r="G67">
        <v>24.2</v>
      </c>
      <c r="H67">
        <v>2.5</v>
      </c>
      <c r="I67">
        <v>12.8</v>
      </c>
      <c r="J67">
        <v>0.5</v>
      </c>
      <c r="K67">
        <v>6.2</v>
      </c>
      <c r="L67">
        <v>26</v>
      </c>
    </row>
    <row r="68" spans="1:12" ht="12.75">
      <c r="A68">
        <v>531</v>
      </c>
      <c r="B68" s="10">
        <v>39600</v>
      </c>
      <c r="D68">
        <v>10</v>
      </c>
      <c r="E68">
        <f t="shared" si="0"/>
        <v>1</v>
      </c>
      <c r="F68">
        <f t="shared" si="1"/>
        <v>0.82</v>
      </c>
      <c r="G68">
        <v>24.2</v>
      </c>
      <c r="H68">
        <v>3.8</v>
      </c>
      <c r="I68">
        <v>14.9</v>
      </c>
      <c r="J68">
        <v>1.3</v>
      </c>
      <c r="K68">
        <v>7.8</v>
      </c>
      <c r="L68">
        <v>21</v>
      </c>
    </row>
    <row r="69" spans="1:12" ht="12.75">
      <c r="A69">
        <v>531</v>
      </c>
      <c r="B69" s="10">
        <v>39601</v>
      </c>
      <c r="D69">
        <v>9</v>
      </c>
      <c r="E69">
        <f t="shared" si="0"/>
        <v>1</v>
      </c>
      <c r="F69">
        <f t="shared" si="1"/>
        <v>0.8399999999999999</v>
      </c>
      <c r="G69">
        <v>24.2</v>
      </c>
      <c r="H69">
        <v>7.8</v>
      </c>
      <c r="I69">
        <v>16.7</v>
      </c>
      <c r="J69">
        <v>3.8</v>
      </c>
      <c r="K69">
        <v>10.1</v>
      </c>
      <c r="L69">
        <v>21</v>
      </c>
    </row>
    <row r="70" spans="1:12" ht="12.75">
      <c r="A70">
        <v>531</v>
      </c>
      <c r="B70" s="10">
        <v>39602</v>
      </c>
      <c r="D70">
        <v>7.8</v>
      </c>
      <c r="E70">
        <f t="shared" si="0"/>
        <v>1.2000000000000002</v>
      </c>
      <c r="F70">
        <f t="shared" si="1"/>
        <v>0.9400000000000001</v>
      </c>
      <c r="G70">
        <v>24.2</v>
      </c>
      <c r="H70">
        <v>6.5</v>
      </c>
      <c r="I70">
        <v>16.7</v>
      </c>
      <c r="J70">
        <v>6</v>
      </c>
      <c r="K70">
        <v>10.5</v>
      </c>
      <c r="L70">
        <v>18</v>
      </c>
    </row>
    <row r="71" spans="1:12" ht="12.75">
      <c r="A71">
        <v>531</v>
      </c>
      <c r="B71" s="10">
        <v>39603</v>
      </c>
      <c r="D71">
        <v>7</v>
      </c>
      <c r="E71">
        <f t="shared" si="0"/>
        <v>0.7999999999999998</v>
      </c>
      <c r="F71">
        <f t="shared" si="1"/>
        <v>0.9800000000000001</v>
      </c>
      <c r="G71">
        <v>24.2</v>
      </c>
      <c r="H71">
        <v>5</v>
      </c>
      <c r="I71">
        <v>13.7</v>
      </c>
      <c r="J71">
        <v>1.4</v>
      </c>
      <c r="K71">
        <v>7.5</v>
      </c>
      <c r="L71">
        <v>16</v>
      </c>
    </row>
    <row r="72" spans="1:12" ht="12.75">
      <c r="A72">
        <v>531</v>
      </c>
      <c r="B72" s="10">
        <v>39604</v>
      </c>
      <c r="D72">
        <v>6.4</v>
      </c>
      <c r="E72">
        <f t="shared" si="0"/>
        <v>0.5999999999999996</v>
      </c>
      <c r="F72">
        <f t="shared" si="1"/>
        <v>0.9199999999999999</v>
      </c>
      <c r="G72">
        <v>24.3</v>
      </c>
      <c r="H72">
        <v>1.8</v>
      </c>
      <c r="I72">
        <v>12</v>
      </c>
      <c r="J72">
        <v>0.8</v>
      </c>
      <c r="K72">
        <v>5.5</v>
      </c>
      <c r="L72">
        <v>14</v>
      </c>
    </row>
    <row r="73" spans="1:12" ht="12.75">
      <c r="A73">
        <v>531</v>
      </c>
      <c r="B73" s="10">
        <v>39605</v>
      </c>
      <c r="D73">
        <v>6.4</v>
      </c>
      <c r="E73">
        <f t="shared" si="0"/>
        <v>0</v>
      </c>
      <c r="F73">
        <f t="shared" si="1"/>
        <v>0.72</v>
      </c>
      <c r="G73">
        <v>24.3</v>
      </c>
      <c r="H73">
        <v>0.4</v>
      </c>
      <c r="I73">
        <v>4.7</v>
      </c>
      <c r="J73">
        <v>-0.8</v>
      </c>
      <c r="K73">
        <v>1.4</v>
      </c>
      <c r="L73">
        <v>-99.9</v>
      </c>
    </row>
    <row r="74" spans="1:12" ht="12.75">
      <c r="A74">
        <v>531</v>
      </c>
      <c r="B74" s="10">
        <v>39606</v>
      </c>
      <c r="D74">
        <v>5.7</v>
      </c>
      <c r="E74">
        <f t="shared" si="0"/>
        <v>0.7000000000000002</v>
      </c>
      <c r="F74">
        <f t="shared" si="1"/>
        <v>0.6599999999999999</v>
      </c>
      <c r="G74">
        <v>24.4</v>
      </c>
      <c r="H74">
        <v>6.7</v>
      </c>
      <c r="I74">
        <v>12.7</v>
      </c>
      <c r="J74">
        <v>-0.6</v>
      </c>
      <c r="K74">
        <v>5.9</v>
      </c>
      <c r="L74">
        <v>12</v>
      </c>
    </row>
    <row r="75" spans="1:12" ht="12.75">
      <c r="A75">
        <v>531</v>
      </c>
      <c r="B75" s="10">
        <v>39607</v>
      </c>
      <c r="D75">
        <v>4.5</v>
      </c>
      <c r="E75">
        <f t="shared" si="0"/>
        <v>1.2000000000000002</v>
      </c>
      <c r="F75">
        <f t="shared" si="1"/>
        <v>0.6599999999999999</v>
      </c>
      <c r="G75">
        <v>24.4</v>
      </c>
      <c r="H75">
        <v>0.6</v>
      </c>
      <c r="I75">
        <v>15.9</v>
      </c>
      <c r="J75">
        <v>0.6</v>
      </c>
      <c r="K75">
        <v>8.8</v>
      </c>
      <c r="L75">
        <v>10</v>
      </c>
    </row>
    <row r="76" spans="1:12" ht="12.75">
      <c r="A76">
        <v>531</v>
      </c>
      <c r="B76" s="10">
        <v>39608</v>
      </c>
      <c r="D76">
        <v>4.2</v>
      </c>
      <c r="E76">
        <f t="shared" si="0"/>
        <v>0.2999999999999998</v>
      </c>
      <c r="F76">
        <f t="shared" si="1"/>
        <v>0.5599999999999999</v>
      </c>
      <c r="G76">
        <v>24.4</v>
      </c>
      <c r="H76">
        <v>-0.1</v>
      </c>
      <c r="I76">
        <v>6.9</v>
      </c>
      <c r="J76">
        <v>-2.3</v>
      </c>
      <c r="K76">
        <v>1.9</v>
      </c>
      <c r="L76">
        <v>8</v>
      </c>
    </row>
    <row r="77" spans="1:12" ht="12.75">
      <c r="A77">
        <v>531</v>
      </c>
      <c r="B77" s="10">
        <v>39609</v>
      </c>
      <c r="D77">
        <v>3.2</v>
      </c>
      <c r="E77">
        <f t="shared" si="0"/>
        <v>1</v>
      </c>
      <c r="F77">
        <f t="shared" si="1"/>
        <v>0.64</v>
      </c>
      <c r="G77">
        <v>24.4</v>
      </c>
      <c r="H77">
        <v>4.5</v>
      </c>
      <c r="I77">
        <v>10.9</v>
      </c>
      <c r="J77">
        <v>-3.4</v>
      </c>
      <c r="K77">
        <v>4.6</v>
      </c>
      <c r="L77">
        <v>6</v>
      </c>
    </row>
    <row r="78" spans="1:12" ht="12.75">
      <c r="A78">
        <v>531</v>
      </c>
      <c r="B78" s="10">
        <v>39610</v>
      </c>
      <c r="D78">
        <v>1.6</v>
      </c>
      <c r="E78">
        <f t="shared" si="0"/>
        <v>1.6</v>
      </c>
      <c r="F78">
        <f t="shared" si="1"/>
        <v>0.9600000000000002</v>
      </c>
      <c r="G78">
        <v>24.5</v>
      </c>
      <c r="H78">
        <v>7.8</v>
      </c>
      <c r="I78">
        <v>16.4</v>
      </c>
      <c r="J78">
        <v>3.8</v>
      </c>
      <c r="K78">
        <v>10.1</v>
      </c>
      <c r="L78">
        <v>2</v>
      </c>
    </row>
    <row r="79" spans="1:12" ht="12.75">
      <c r="A79">
        <v>531</v>
      </c>
      <c r="B79" s="10">
        <v>39611</v>
      </c>
      <c r="D79">
        <v>1.1</v>
      </c>
      <c r="E79">
        <f t="shared" si="0"/>
        <v>0.5</v>
      </c>
      <c r="F79">
        <f t="shared" si="1"/>
        <v>0.9199999999999999</v>
      </c>
      <c r="G79">
        <v>24.5</v>
      </c>
      <c r="H79">
        <v>-1.3</v>
      </c>
      <c r="I79">
        <v>8.3</v>
      </c>
      <c r="J79">
        <v>-2</v>
      </c>
      <c r="K79">
        <v>1.2</v>
      </c>
      <c r="L79">
        <v>1</v>
      </c>
    </row>
    <row r="80" spans="1:12" ht="12.75">
      <c r="A80">
        <v>531</v>
      </c>
      <c r="B80" s="10">
        <v>39612</v>
      </c>
      <c r="D80">
        <v>0.7</v>
      </c>
      <c r="E80">
        <f t="shared" si="0"/>
        <v>0.40000000000000013</v>
      </c>
      <c r="F80">
        <f t="shared" si="1"/>
        <v>0.76</v>
      </c>
      <c r="G80">
        <v>24.5</v>
      </c>
      <c r="H80">
        <v>-2</v>
      </c>
      <c r="I80">
        <v>6.3</v>
      </c>
      <c r="J80">
        <v>-3.3</v>
      </c>
      <c r="K80">
        <v>1.3</v>
      </c>
      <c r="L80">
        <v>1</v>
      </c>
    </row>
    <row r="81" spans="1:12" ht="12.75">
      <c r="A81">
        <v>531</v>
      </c>
      <c r="B81" s="10">
        <v>39613</v>
      </c>
      <c r="D81">
        <v>0.2</v>
      </c>
      <c r="E81">
        <f t="shared" si="0"/>
        <v>0.49999999999999994</v>
      </c>
      <c r="F81">
        <f t="shared" si="1"/>
        <v>0.8</v>
      </c>
      <c r="G81">
        <v>24.5</v>
      </c>
      <c r="H81">
        <v>2</v>
      </c>
      <c r="I81">
        <v>12.9</v>
      </c>
      <c r="J81">
        <v>-2.7</v>
      </c>
      <c r="K81">
        <v>5.3</v>
      </c>
      <c r="L81">
        <v>0</v>
      </c>
    </row>
    <row r="82" spans="1:12" ht="12.75">
      <c r="A82" s="9">
        <v>531</v>
      </c>
      <c r="B82" s="13">
        <v>39614</v>
      </c>
      <c r="C82" s="9"/>
      <c r="D82" s="9">
        <v>0</v>
      </c>
      <c r="E82" s="9">
        <f t="shared" si="0"/>
        <v>0.2</v>
      </c>
      <c r="F82" s="9">
        <f t="shared" si="1"/>
        <v>0.64</v>
      </c>
      <c r="G82" s="9">
        <v>24.5</v>
      </c>
      <c r="H82" s="9">
        <v>5.5</v>
      </c>
      <c r="I82" s="9">
        <v>16.2</v>
      </c>
      <c r="J82" s="9">
        <v>1.1</v>
      </c>
      <c r="K82" s="9">
        <v>8.8</v>
      </c>
      <c r="L82" s="9">
        <v>-1</v>
      </c>
    </row>
    <row r="83" spans="4:13" ht="12.75">
      <c r="D83" s="14" t="s">
        <v>31</v>
      </c>
      <c r="E83" s="15">
        <f>AVERAGE(E22:E82)</f>
        <v>0.3409836065573771</v>
      </c>
      <c r="F83" s="15">
        <f>AVERAGE(F26:F82)</f>
        <v>0.34807017543859653</v>
      </c>
      <c r="G83">
        <f>G82-G21</f>
        <v>4.199999999999999</v>
      </c>
      <c r="H83" t="s">
        <v>32</v>
      </c>
      <c r="J83" s="14" t="s">
        <v>33</v>
      </c>
      <c r="K83" s="16">
        <f>AVERAGE(K21:K82)</f>
        <v>2.4983870967741937</v>
      </c>
      <c r="L83" s="14" t="s">
        <v>34</v>
      </c>
      <c r="M83" s="17" t="e">
        <f>AVERAGE(M52:M75)</f>
        <v>#DIV/0!</v>
      </c>
    </row>
    <row r="84" spans="4:7" ht="12.75">
      <c r="D84" s="14" t="s">
        <v>35</v>
      </c>
      <c r="E84" s="18">
        <f>MAX(E22:E82)</f>
        <v>1.6</v>
      </c>
      <c r="F84" s="18">
        <f>MAX(F26:F82)</f>
        <v>0.9800000000000001</v>
      </c>
      <c r="G84" s="18"/>
    </row>
    <row r="85" spans="4:7" ht="12.75">
      <c r="D85" s="14" t="s">
        <v>36</v>
      </c>
      <c r="E85" s="16">
        <f>COUNT(E22:E82)</f>
        <v>61</v>
      </c>
      <c r="F85" s="16"/>
      <c r="G85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pane ySplit="5" topLeftCell="A50" activePane="bottomLeft" state="frozen"/>
      <selection pane="topLeft" activeCell="A1" sqref="A1"/>
      <selection pane="bottomLeft" activeCell="F80" sqref="F80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2" t="s">
        <v>60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39173</v>
      </c>
      <c r="D6">
        <v>15.4</v>
      </c>
      <c r="G6">
        <v>16</v>
      </c>
      <c r="H6">
        <v>-3.6</v>
      </c>
      <c r="I6">
        <v>-0.7</v>
      </c>
      <c r="J6">
        <v>-9.4</v>
      </c>
      <c r="K6">
        <v>-5.1</v>
      </c>
      <c r="L6">
        <v>52</v>
      </c>
    </row>
    <row r="7" spans="1:12" ht="12.75">
      <c r="A7">
        <v>531</v>
      </c>
      <c r="B7" s="10">
        <v>39174</v>
      </c>
      <c r="D7">
        <v>15.5</v>
      </c>
      <c r="G7">
        <v>16</v>
      </c>
      <c r="H7">
        <v>-0.3</v>
      </c>
      <c r="I7">
        <v>6.4</v>
      </c>
      <c r="J7">
        <v>-4.6</v>
      </c>
      <c r="K7">
        <v>-0.1</v>
      </c>
      <c r="L7">
        <v>50</v>
      </c>
    </row>
    <row r="8" spans="1:12" ht="12.75">
      <c r="A8">
        <v>531</v>
      </c>
      <c r="B8" s="10">
        <v>39175</v>
      </c>
      <c r="D8">
        <v>15.4</v>
      </c>
      <c r="G8">
        <v>16.1</v>
      </c>
      <c r="H8">
        <v>-1.6</v>
      </c>
      <c r="I8">
        <v>9</v>
      </c>
      <c r="J8">
        <v>-2.7</v>
      </c>
      <c r="K8">
        <v>1.6</v>
      </c>
      <c r="L8">
        <v>49</v>
      </c>
    </row>
    <row r="9" spans="1:12" ht="12.75">
      <c r="A9">
        <v>531</v>
      </c>
      <c r="B9" s="10">
        <v>39176</v>
      </c>
      <c r="D9">
        <v>15.4</v>
      </c>
      <c r="G9">
        <v>16.1</v>
      </c>
      <c r="H9">
        <v>0.7</v>
      </c>
      <c r="I9">
        <v>7.8</v>
      </c>
      <c r="J9">
        <v>-3.3</v>
      </c>
      <c r="K9">
        <v>1.6</v>
      </c>
      <c r="L9">
        <v>49</v>
      </c>
    </row>
    <row r="10" spans="1:12" ht="12.75">
      <c r="A10">
        <v>531</v>
      </c>
      <c r="B10" s="10">
        <v>39177</v>
      </c>
      <c r="D10">
        <v>15.4</v>
      </c>
      <c r="G10">
        <v>16.1</v>
      </c>
      <c r="H10">
        <v>-0.8</v>
      </c>
      <c r="I10">
        <v>7.7</v>
      </c>
      <c r="J10">
        <v>-1.4</v>
      </c>
      <c r="K10">
        <v>2.6</v>
      </c>
      <c r="L10">
        <v>47</v>
      </c>
    </row>
    <row r="11" spans="1:12" ht="12.75">
      <c r="A11">
        <v>531</v>
      </c>
      <c r="B11" s="10">
        <v>39178</v>
      </c>
      <c r="D11">
        <v>15.8</v>
      </c>
      <c r="G11">
        <v>16.4</v>
      </c>
      <c r="H11">
        <v>0.3</v>
      </c>
      <c r="I11">
        <v>3.6</v>
      </c>
      <c r="J11">
        <v>-2.6</v>
      </c>
      <c r="K11">
        <v>-0.1</v>
      </c>
      <c r="L11">
        <v>50</v>
      </c>
    </row>
    <row r="12" spans="1:12" ht="12.75">
      <c r="A12">
        <v>531</v>
      </c>
      <c r="B12" s="10">
        <v>39179</v>
      </c>
      <c r="D12">
        <v>15.8</v>
      </c>
      <c r="G12">
        <v>16.4</v>
      </c>
      <c r="H12">
        <v>-1.7</v>
      </c>
      <c r="I12">
        <v>8.3</v>
      </c>
      <c r="J12">
        <v>-3</v>
      </c>
      <c r="K12">
        <v>1.4</v>
      </c>
      <c r="L12">
        <v>47</v>
      </c>
    </row>
    <row r="13" spans="1:12" ht="12.75">
      <c r="A13">
        <v>531</v>
      </c>
      <c r="B13" s="10">
        <v>39180</v>
      </c>
      <c r="D13">
        <v>15.7</v>
      </c>
      <c r="G13">
        <v>16.5</v>
      </c>
      <c r="H13">
        <v>-3.2</v>
      </c>
      <c r="I13">
        <v>4.2</v>
      </c>
      <c r="J13">
        <v>-3.2</v>
      </c>
      <c r="K13">
        <v>-0.7</v>
      </c>
      <c r="L13">
        <v>-99.9</v>
      </c>
    </row>
    <row r="14" spans="1:12" ht="12.75">
      <c r="A14">
        <v>531</v>
      </c>
      <c r="B14" s="10">
        <v>39181</v>
      </c>
      <c r="D14">
        <v>16.1</v>
      </c>
      <c r="G14">
        <v>16.8</v>
      </c>
      <c r="H14">
        <v>-2</v>
      </c>
      <c r="I14">
        <v>4</v>
      </c>
      <c r="J14">
        <v>-3.2</v>
      </c>
      <c r="K14">
        <v>-0.8</v>
      </c>
      <c r="L14">
        <v>-99.9</v>
      </c>
    </row>
    <row r="15" spans="1:12" ht="12.75">
      <c r="A15">
        <v>531</v>
      </c>
      <c r="B15" s="10">
        <v>39182</v>
      </c>
      <c r="D15">
        <v>16.2</v>
      </c>
      <c r="G15">
        <v>16.9</v>
      </c>
      <c r="H15">
        <v>-2.5</v>
      </c>
      <c r="I15">
        <v>7</v>
      </c>
      <c r="J15">
        <v>-3</v>
      </c>
      <c r="K15">
        <v>0.1</v>
      </c>
      <c r="L15">
        <v>-99.9</v>
      </c>
    </row>
    <row r="16" spans="1:12" ht="12.75">
      <c r="A16">
        <v>531</v>
      </c>
      <c r="B16" s="10">
        <v>39183</v>
      </c>
      <c r="D16">
        <v>17</v>
      </c>
      <c r="G16">
        <v>17.6</v>
      </c>
      <c r="H16">
        <v>-14</v>
      </c>
      <c r="I16">
        <v>-2.4</v>
      </c>
      <c r="J16">
        <v>-14</v>
      </c>
      <c r="K16">
        <v>-9.3</v>
      </c>
      <c r="L16">
        <v>58</v>
      </c>
    </row>
    <row r="17" spans="1:12" ht="12.75">
      <c r="A17">
        <v>531</v>
      </c>
      <c r="B17" s="10">
        <v>39184</v>
      </c>
      <c r="D17">
        <v>17</v>
      </c>
      <c r="G17">
        <v>17.9</v>
      </c>
      <c r="H17">
        <v>-11.7</v>
      </c>
      <c r="I17">
        <v>-5.7</v>
      </c>
      <c r="J17">
        <v>-15.5</v>
      </c>
      <c r="K17">
        <v>-11.1</v>
      </c>
      <c r="L17">
        <v>57</v>
      </c>
    </row>
    <row r="18" spans="1:12" ht="12.75">
      <c r="A18">
        <v>531</v>
      </c>
      <c r="B18" s="10">
        <v>39185</v>
      </c>
      <c r="D18">
        <v>17.3</v>
      </c>
      <c r="G18">
        <v>18.2</v>
      </c>
      <c r="H18">
        <v>-6.7</v>
      </c>
      <c r="I18">
        <v>0.9</v>
      </c>
      <c r="J18">
        <v>-13.2</v>
      </c>
      <c r="K18">
        <v>-6.6</v>
      </c>
      <c r="L18">
        <v>-99.9</v>
      </c>
    </row>
    <row r="19" spans="1:12" ht="12.75">
      <c r="A19">
        <v>531</v>
      </c>
      <c r="B19" s="10">
        <v>39186</v>
      </c>
      <c r="D19">
        <v>17.3</v>
      </c>
      <c r="G19">
        <v>18.3</v>
      </c>
      <c r="H19">
        <v>-10.6</v>
      </c>
      <c r="I19">
        <v>0.4</v>
      </c>
      <c r="J19">
        <v>-11.1</v>
      </c>
      <c r="K19">
        <v>-6.1</v>
      </c>
      <c r="L19">
        <v>-99.9</v>
      </c>
    </row>
    <row r="20" spans="1:12" ht="12.75">
      <c r="A20">
        <v>531</v>
      </c>
      <c r="B20" s="10">
        <v>39187</v>
      </c>
      <c r="D20">
        <v>17.3</v>
      </c>
      <c r="G20">
        <v>18.3</v>
      </c>
      <c r="H20">
        <v>-3.4</v>
      </c>
      <c r="I20">
        <v>6</v>
      </c>
      <c r="J20">
        <v>-11.7</v>
      </c>
      <c r="K20">
        <v>-2.2</v>
      </c>
      <c r="L20">
        <v>56</v>
      </c>
    </row>
    <row r="21" spans="1:12" ht="12.75">
      <c r="A21">
        <v>531</v>
      </c>
      <c r="B21" s="10">
        <v>39188</v>
      </c>
      <c r="D21">
        <v>17.3</v>
      </c>
      <c r="G21">
        <v>18.3</v>
      </c>
      <c r="H21">
        <v>0.6</v>
      </c>
      <c r="I21">
        <v>10.1</v>
      </c>
      <c r="J21">
        <v>-3.6</v>
      </c>
      <c r="K21">
        <v>2.6</v>
      </c>
      <c r="L21">
        <v>53</v>
      </c>
    </row>
    <row r="22" spans="1:12" ht="12.75">
      <c r="A22">
        <v>531</v>
      </c>
      <c r="B22" s="10">
        <v>39189</v>
      </c>
      <c r="D22">
        <v>17.9</v>
      </c>
      <c r="G22">
        <v>19</v>
      </c>
      <c r="H22">
        <v>-1.5</v>
      </c>
      <c r="I22">
        <v>7.5</v>
      </c>
      <c r="J22">
        <v>-1.8</v>
      </c>
      <c r="K22">
        <v>0.3</v>
      </c>
      <c r="L22">
        <v>-99.9</v>
      </c>
    </row>
    <row r="23" spans="1:12" ht="12.75">
      <c r="A23">
        <v>531</v>
      </c>
      <c r="B23" s="10">
        <v>39190</v>
      </c>
      <c r="D23">
        <v>17.9</v>
      </c>
      <c r="G23">
        <v>19</v>
      </c>
      <c r="H23">
        <v>-2.7</v>
      </c>
      <c r="I23">
        <v>6.8</v>
      </c>
      <c r="J23">
        <v>-3.3</v>
      </c>
      <c r="K23">
        <v>0.1</v>
      </c>
      <c r="L23">
        <v>57</v>
      </c>
    </row>
    <row r="24" spans="1:12" ht="12.75">
      <c r="A24">
        <v>531</v>
      </c>
      <c r="B24" s="10">
        <v>39191</v>
      </c>
      <c r="D24">
        <v>17.8</v>
      </c>
      <c r="G24">
        <v>19</v>
      </c>
      <c r="H24">
        <v>-4</v>
      </c>
      <c r="I24">
        <v>9.7</v>
      </c>
      <c r="J24">
        <v>-4.7</v>
      </c>
      <c r="K24">
        <v>1.3</v>
      </c>
      <c r="L24">
        <v>-99.9</v>
      </c>
    </row>
    <row r="25" spans="1:12" ht="12.75">
      <c r="A25">
        <v>531</v>
      </c>
      <c r="B25" s="10">
        <v>39192</v>
      </c>
      <c r="D25">
        <v>17.9</v>
      </c>
      <c r="G25">
        <v>19</v>
      </c>
      <c r="H25">
        <v>-4.5</v>
      </c>
      <c r="I25">
        <v>5.2</v>
      </c>
      <c r="J25">
        <v>-10.6</v>
      </c>
      <c r="K25">
        <v>-3</v>
      </c>
      <c r="L25">
        <v>55</v>
      </c>
    </row>
    <row r="26" spans="1:12" ht="12.75">
      <c r="A26">
        <v>531</v>
      </c>
      <c r="B26" s="10">
        <v>39193</v>
      </c>
      <c r="D26">
        <v>17.7</v>
      </c>
      <c r="G26">
        <v>19</v>
      </c>
      <c r="H26">
        <v>-0.5</v>
      </c>
      <c r="I26">
        <v>9.6</v>
      </c>
      <c r="J26">
        <v>-5.2</v>
      </c>
      <c r="K26">
        <v>1.7</v>
      </c>
      <c r="L26">
        <v>53</v>
      </c>
    </row>
    <row r="27" spans="1:12" ht="12.75">
      <c r="A27">
        <v>531</v>
      </c>
      <c r="B27" s="10">
        <v>39194</v>
      </c>
      <c r="D27">
        <v>17.8</v>
      </c>
      <c r="G27">
        <v>19</v>
      </c>
      <c r="H27">
        <v>-4.8</v>
      </c>
      <c r="I27">
        <v>4.7</v>
      </c>
      <c r="J27">
        <v>-4.8</v>
      </c>
      <c r="K27">
        <v>-0.7</v>
      </c>
      <c r="L27">
        <v>-99.9</v>
      </c>
    </row>
    <row r="28" spans="1:12" ht="12.75">
      <c r="A28">
        <v>531</v>
      </c>
      <c r="B28" s="10">
        <v>39195</v>
      </c>
      <c r="D28">
        <v>17.6</v>
      </c>
      <c r="G28">
        <v>19.1</v>
      </c>
      <c r="H28">
        <v>-1.4</v>
      </c>
      <c r="I28">
        <v>7.4</v>
      </c>
      <c r="J28">
        <v>-4.9</v>
      </c>
      <c r="K28">
        <v>0</v>
      </c>
      <c r="L28">
        <v>51</v>
      </c>
    </row>
    <row r="29" spans="1:12" ht="12.75">
      <c r="A29">
        <v>531</v>
      </c>
      <c r="B29" s="10">
        <v>39196</v>
      </c>
      <c r="D29">
        <v>17.8</v>
      </c>
      <c r="G29">
        <v>19.2</v>
      </c>
      <c r="H29">
        <v>-3</v>
      </c>
      <c r="I29">
        <v>7.6</v>
      </c>
      <c r="J29">
        <v>-3.8</v>
      </c>
      <c r="K29">
        <v>0.1</v>
      </c>
      <c r="L29">
        <v>-99.9</v>
      </c>
    </row>
    <row r="30" spans="1:12" ht="12.75">
      <c r="A30">
        <v>531</v>
      </c>
      <c r="B30" s="10">
        <v>39197</v>
      </c>
      <c r="D30">
        <v>18.3</v>
      </c>
      <c r="G30">
        <v>19.7</v>
      </c>
      <c r="H30">
        <v>-4.8</v>
      </c>
      <c r="I30">
        <v>-0.6</v>
      </c>
      <c r="J30">
        <v>-5</v>
      </c>
      <c r="K30">
        <v>-3.3</v>
      </c>
      <c r="L30">
        <v>-99.9</v>
      </c>
    </row>
    <row r="31" spans="1:12" ht="12.75">
      <c r="A31">
        <v>531</v>
      </c>
      <c r="B31" s="10">
        <v>39198</v>
      </c>
      <c r="D31">
        <v>18.5</v>
      </c>
      <c r="G31">
        <v>19.8</v>
      </c>
      <c r="H31">
        <v>-2.9</v>
      </c>
      <c r="I31">
        <v>3.5</v>
      </c>
      <c r="J31">
        <v>-5.7</v>
      </c>
      <c r="K31">
        <v>-2.3</v>
      </c>
      <c r="L31">
        <v>55</v>
      </c>
    </row>
    <row r="32" spans="1:12" ht="12.75">
      <c r="A32">
        <v>531</v>
      </c>
      <c r="B32" s="10">
        <v>39199</v>
      </c>
      <c r="D32">
        <v>18.5</v>
      </c>
      <c r="G32">
        <v>19.9</v>
      </c>
      <c r="H32">
        <v>-2.1</v>
      </c>
      <c r="I32">
        <v>8.3</v>
      </c>
      <c r="J32">
        <v>-4.4</v>
      </c>
      <c r="K32">
        <v>0.5</v>
      </c>
      <c r="L32">
        <v>-99.9</v>
      </c>
    </row>
    <row r="33" spans="1:12" ht="12.75">
      <c r="A33" s="12">
        <v>531</v>
      </c>
      <c r="B33" s="11">
        <v>39200</v>
      </c>
      <c r="C33" s="12"/>
      <c r="D33" s="12">
        <v>18.5</v>
      </c>
      <c r="E33" s="12"/>
      <c r="F33" s="12"/>
      <c r="G33" s="12">
        <v>19.9</v>
      </c>
      <c r="H33" s="12">
        <v>0.5</v>
      </c>
      <c r="I33" s="12">
        <v>9</v>
      </c>
      <c r="J33" s="12">
        <v>-3.8</v>
      </c>
      <c r="K33" s="12">
        <v>1.7</v>
      </c>
      <c r="L33" s="12">
        <v>51</v>
      </c>
    </row>
    <row r="34" spans="1:12" ht="12.75">
      <c r="A34">
        <v>531</v>
      </c>
      <c r="B34" s="10">
        <v>39201</v>
      </c>
      <c r="D34">
        <v>17.9</v>
      </c>
      <c r="E34">
        <f>D33-D34</f>
        <v>0.6000000000000014</v>
      </c>
      <c r="G34">
        <v>19.9</v>
      </c>
      <c r="H34">
        <v>4</v>
      </c>
      <c r="I34">
        <v>14.8</v>
      </c>
      <c r="J34">
        <v>-2</v>
      </c>
      <c r="K34">
        <v>6.4</v>
      </c>
      <c r="L34">
        <v>50</v>
      </c>
    </row>
    <row r="35" spans="1:12" ht="12.75">
      <c r="A35">
        <v>531</v>
      </c>
      <c r="B35" s="10">
        <v>39202</v>
      </c>
      <c r="D35">
        <v>17</v>
      </c>
      <c r="E35">
        <f aca="true" t="shared" si="0" ref="E35:E78">D34-D35</f>
        <v>0.8999999999999986</v>
      </c>
      <c r="G35">
        <v>19.9</v>
      </c>
      <c r="H35">
        <v>3.3</v>
      </c>
      <c r="I35">
        <v>15.3</v>
      </c>
      <c r="J35">
        <v>2</v>
      </c>
      <c r="K35">
        <v>7.5</v>
      </c>
      <c r="L35">
        <v>47</v>
      </c>
    </row>
    <row r="36" spans="1:12" ht="12.75">
      <c r="A36">
        <v>531</v>
      </c>
      <c r="B36" s="10">
        <v>39203</v>
      </c>
      <c r="D36">
        <v>16.6</v>
      </c>
      <c r="E36">
        <f t="shared" si="0"/>
        <v>0.3999999999999986</v>
      </c>
      <c r="G36">
        <v>19.9</v>
      </c>
      <c r="H36">
        <v>2.4</v>
      </c>
      <c r="I36">
        <v>13.9</v>
      </c>
      <c r="J36">
        <v>1.9</v>
      </c>
      <c r="K36">
        <v>6</v>
      </c>
      <c r="L36">
        <v>47</v>
      </c>
    </row>
    <row r="37" spans="1:12" ht="12.75">
      <c r="A37">
        <v>531</v>
      </c>
      <c r="B37" s="10">
        <v>39204</v>
      </c>
      <c r="D37">
        <v>16.9</v>
      </c>
      <c r="E37">
        <f t="shared" si="0"/>
        <v>-0.29999999999999716</v>
      </c>
      <c r="G37">
        <v>20.2</v>
      </c>
      <c r="H37">
        <v>1.1</v>
      </c>
      <c r="I37">
        <v>11.2</v>
      </c>
      <c r="J37">
        <v>1</v>
      </c>
      <c r="K37">
        <v>3.3</v>
      </c>
      <c r="L37">
        <v>-99.9</v>
      </c>
    </row>
    <row r="38" spans="1:12" ht="12.75">
      <c r="A38">
        <v>531</v>
      </c>
      <c r="B38" s="10">
        <v>39205</v>
      </c>
      <c r="D38">
        <v>17.1</v>
      </c>
      <c r="E38">
        <f t="shared" si="0"/>
        <v>-0.20000000000000284</v>
      </c>
      <c r="F38">
        <f aca="true" t="shared" si="1" ref="F38:F78">+AVERAGE(E34:E38)</f>
        <v>0.2799999999999997</v>
      </c>
      <c r="G38">
        <v>20.3</v>
      </c>
      <c r="H38">
        <v>2</v>
      </c>
      <c r="I38">
        <v>2.9</v>
      </c>
      <c r="J38">
        <v>1</v>
      </c>
      <c r="K38">
        <v>1.8</v>
      </c>
      <c r="L38">
        <v>48</v>
      </c>
    </row>
    <row r="39" spans="1:12" ht="12.75">
      <c r="A39">
        <v>531</v>
      </c>
      <c r="B39" s="10">
        <v>39206</v>
      </c>
      <c r="D39">
        <v>16.9</v>
      </c>
      <c r="E39">
        <f t="shared" si="0"/>
        <v>0.20000000000000284</v>
      </c>
      <c r="F39">
        <f t="shared" si="1"/>
        <v>0.2</v>
      </c>
      <c r="G39">
        <v>20.4</v>
      </c>
      <c r="H39">
        <v>-1.4</v>
      </c>
      <c r="I39">
        <v>10.5</v>
      </c>
      <c r="J39">
        <v>-1.5</v>
      </c>
      <c r="K39">
        <v>3.4</v>
      </c>
      <c r="L39">
        <v>45</v>
      </c>
    </row>
    <row r="40" spans="1:12" ht="12.75">
      <c r="A40">
        <v>531</v>
      </c>
      <c r="B40" s="10">
        <v>39207</v>
      </c>
      <c r="D40">
        <v>16.9</v>
      </c>
      <c r="E40">
        <f t="shared" si="0"/>
        <v>0</v>
      </c>
      <c r="F40">
        <f t="shared" si="1"/>
        <v>0.020000000000000285</v>
      </c>
      <c r="G40">
        <v>20.5</v>
      </c>
      <c r="H40">
        <v>-2.7</v>
      </c>
      <c r="I40">
        <v>3.5</v>
      </c>
      <c r="J40">
        <v>-2.7</v>
      </c>
      <c r="K40">
        <v>-0.7</v>
      </c>
      <c r="L40">
        <v>48</v>
      </c>
    </row>
    <row r="41" spans="1:12" ht="12.75">
      <c r="A41">
        <v>531</v>
      </c>
      <c r="B41" s="10">
        <v>39208</v>
      </c>
      <c r="D41">
        <v>17.4</v>
      </c>
      <c r="E41">
        <f t="shared" si="0"/>
        <v>-0.5</v>
      </c>
      <c r="F41">
        <f t="shared" si="1"/>
        <v>-0.15999999999999942</v>
      </c>
      <c r="G41">
        <v>21</v>
      </c>
      <c r="H41">
        <v>-5.8</v>
      </c>
      <c r="I41">
        <v>3.3</v>
      </c>
      <c r="J41">
        <v>-6</v>
      </c>
      <c r="K41">
        <v>-2.7</v>
      </c>
      <c r="L41">
        <v>-99.9</v>
      </c>
    </row>
    <row r="42" spans="1:12" ht="12.75">
      <c r="A42">
        <v>531</v>
      </c>
      <c r="B42" s="10">
        <v>39209</v>
      </c>
      <c r="D42">
        <v>18.1</v>
      </c>
      <c r="E42">
        <f t="shared" si="0"/>
        <v>-0.7000000000000028</v>
      </c>
      <c r="F42">
        <f t="shared" si="1"/>
        <v>-0.24000000000000057</v>
      </c>
      <c r="G42">
        <v>21.7</v>
      </c>
      <c r="H42">
        <v>-4.2</v>
      </c>
      <c r="I42">
        <v>3</v>
      </c>
      <c r="J42">
        <v>-6.5</v>
      </c>
      <c r="K42">
        <v>-3.4</v>
      </c>
      <c r="L42">
        <v>-99.9</v>
      </c>
    </row>
    <row r="43" spans="1:12" ht="12.75">
      <c r="A43">
        <v>531</v>
      </c>
      <c r="B43" s="10">
        <v>39210</v>
      </c>
      <c r="D43">
        <v>18.3</v>
      </c>
      <c r="E43">
        <f t="shared" si="0"/>
        <v>-0.1999999999999993</v>
      </c>
      <c r="F43">
        <f t="shared" si="1"/>
        <v>-0.23999999999999985</v>
      </c>
      <c r="G43">
        <v>21.9</v>
      </c>
      <c r="H43">
        <v>-5.5</v>
      </c>
      <c r="I43">
        <v>4.1</v>
      </c>
      <c r="J43">
        <v>-5.7</v>
      </c>
      <c r="K43">
        <v>-1.9</v>
      </c>
      <c r="L43">
        <v>-99.9</v>
      </c>
    </row>
    <row r="44" spans="1:12" ht="12.75">
      <c r="A44">
        <v>531</v>
      </c>
      <c r="B44" s="10">
        <v>39211</v>
      </c>
      <c r="D44">
        <v>18.1</v>
      </c>
      <c r="E44">
        <f t="shared" si="0"/>
        <v>0.1999999999999993</v>
      </c>
      <c r="F44">
        <f t="shared" si="1"/>
        <v>-0.24000000000000057</v>
      </c>
      <c r="G44">
        <v>21.9</v>
      </c>
      <c r="H44">
        <v>-1.5</v>
      </c>
      <c r="I44">
        <v>9.3</v>
      </c>
      <c r="J44">
        <v>-6.8</v>
      </c>
      <c r="K44">
        <v>0.5</v>
      </c>
      <c r="L44">
        <v>50</v>
      </c>
    </row>
    <row r="45" spans="1:12" ht="12.75">
      <c r="A45">
        <v>531</v>
      </c>
      <c r="B45" s="10">
        <v>39212</v>
      </c>
      <c r="D45">
        <v>17.7</v>
      </c>
      <c r="E45">
        <f t="shared" si="0"/>
        <v>0.40000000000000213</v>
      </c>
      <c r="F45">
        <f t="shared" si="1"/>
        <v>-0.16000000000000014</v>
      </c>
      <c r="G45">
        <v>21.9</v>
      </c>
      <c r="H45">
        <v>0.3</v>
      </c>
      <c r="I45">
        <v>11.3</v>
      </c>
      <c r="J45">
        <v>-3.2</v>
      </c>
      <c r="K45">
        <v>3.1</v>
      </c>
      <c r="L45">
        <v>-99.9</v>
      </c>
    </row>
    <row r="46" spans="1:12" ht="12.75">
      <c r="A46">
        <v>531</v>
      </c>
      <c r="B46" s="10">
        <v>39213</v>
      </c>
      <c r="D46">
        <v>17.6</v>
      </c>
      <c r="E46">
        <f t="shared" si="0"/>
        <v>0.09999999999999787</v>
      </c>
      <c r="F46">
        <f t="shared" si="1"/>
        <v>-0.04000000000000057</v>
      </c>
      <c r="G46">
        <v>21.9</v>
      </c>
      <c r="H46">
        <v>2.8</v>
      </c>
      <c r="I46">
        <v>13.9</v>
      </c>
      <c r="J46">
        <v>-0.4</v>
      </c>
      <c r="K46">
        <v>5.7</v>
      </c>
      <c r="L46">
        <v>46</v>
      </c>
    </row>
    <row r="47" spans="1:12" ht="12.75">
      <c r="A47">
        <v>531</v>
      </c>
      <c r="B47" s="10">
        <v>39214</v>
      </c>
      <c r="D47">
        <v>16.8</v>
      </c>
      <c r="E47">
        <f t="shared" si="0"/>
        <v>0.8000000000000007</v>
      </c>
      <c r="F47">
        <f t="shared" si="1"/>
        <v>0.2600000000000001</v>
      </c>
      <c r="G47">
        <v>21.9</v>
      </c>
      <c r="H47">
        <v>3</v>
      </c>
      <c r="I47">
        <v>15.9</v>
      </c>
      <c r="J47">
        <v>2.2</v>
      </c>
      <c r="K47">
        <v>8</v>
      </c>
      <c r="L47">
        <v>44</v>
      </c>
    </row>
    <row r="48" spans="1:12" ht="12.75">
      <c r="A48">
        <v>531</v>
      </c>
      <c r="B48" s="10">
        <v>39215</v>
      </c>
      <c r="D48">
        <v>16.3</v>
      </c>
      <c r="E48">
        <f t="shared" si="0"/>
        <v>0.5</v>
      </c>
      <c r="F48">
        <f t="shared" si="1"/>
        <v>0.4</v>
      </c>
      <c r="G48">
        <v>21.9</v>
      </c>
      <c r="H48">
        <v>5.1</v>
      </c>
      <c r="I48">
        <v>15.3</v>
      </c>
      <c r="J48">
        <v>3</v>
      </c>
      <c r="K48">
        <v>7.9</v>
      </c>
      <c r="L48">
        <v>43</v>
      </c>
    </row>
    <row r="49" spans="1:12" ht="12.75">
      <c r="A49">
        <v>531</v>
      </c>
      <c r="B49" s="10">
        <v>39216</v>
      </c>
      <c r="D49">
        <v>15.9</v>
      </c>
      <c r="E49">
        <f t="shared" si="0"/>
        <v>0.40000000000000036</v>
      </c>
      <c r="F49">
        <f t="shared" si="1"/>
        <v>0.4400000000000002</v>
      </c>
      <c r="G49">
        <v>21.9</v>
      </c>
      <c r="H49">
        <v>4.4</v>
      </c>
      <c r="I49">
        <v>14.3</v>
      </c>
      <c r="J49">
        <v>2.4</v>
      </c>
      <c r="K49">
        <v>6.9</v>
      </c>
      <c r="L49">
        <v>39</v>
      </c>
    </row>
    <row r="50" spans="1:12" ht="12.75">
      <c r="A50">
        <v>531</v>
      </c>
      <c r="B50" s="10">
        <v>39217</v>
      </c>
      <c r="D50">
        <v>15.3</v>
      </c>
      <c r="E50">
        <f t="shared" si="0"/>
        <v>0.5999999999999996</v>
      </c>
      <c r="F50">
        <f t="shared" si="1"/>
        <v>0.4799999999999997</v>
      </c>
      <c r="G50">
        <v>21.9</v>
      </c>
      <c r="H50">
        <v>1.3</v>
      </c>
      <c r="I50">
        <v>13.8</v>
      </c>
      <c r="J50">
        <v>0.9</v>
      </c>
      <c r="K50">
        <v>6.8</v>
      </c>
      <c r="L50">
        <v>38</v>
      </c>
    </row>
    <row r="51" spans="1:12" ht="12.75">
      <c r="A51">
        <v>531</v>
      </c>
      <c r="B51" s="10">
        <v>39218</v>
      </c>
      <c r="D51">
        <v>14.5</v>
      </c>
      <c r="E51">
        <f t="shared" si="0"/>
        <v>0.8000000000000007</v>
      </c>
      <c r="F51">
        <f t="shared" si="1"/>
        <v>0.6200000000000003</v>
      </c>
      <c r="G51">
        <v>21.9</v>
      </c>
      <c r="H51">
        <v>2</v>
      </c>
      <c r="I51">
        <v>12.4</v>
      </c>
      <c r="J51">
        <v>-0.3</v>
      </c>
      <c r="K51">
        <v>4.4</v>
      </c>
      <c r="L51">
        <v>34</v>
      </c>
    </row>
    <row r="52" spans="1:12" ht="12.75">
      <c r="A52">
        <v>531</v>
      </c>
      <c r="B52" s="10">
        <v>39219</v>
      </c>
      <c r="D52">
        <v>13.7</v>
      </c>
      <c r="E52">
        <f t="shared" si="0"/>
        <v>0.8000000000000007</v>
      </c>
      <c r="F52">
        <f t="shared" si="1"/>
        <v>0.6200000000000003</v>
      </c>
      <c r="G52">
        <v>21.9</v>
      </c>
      <c r="H52">
        <v>0.3</v>
      </c>
      <c r="I52">
        <v>12</v>
      </c>
      <c r="J52">
        <v>0.3</v>
      </c>
      <c r="K52">
        <v>5</v>
      </c>
      <c r="L52">
        <v>34</v>
      </c>
    </row>
    <row r="53" spans="1:12" ht="12.75">
      <c r="A53">
        <v>531</v>
      </c>
      <c r="B53" s="10">
        <v>39220</v>
      </c>
      <c r="D53">
        <v>13.4</v>
      </c>
      <c r="E53">
        <f t="shared" si="0"/>
        <v>0.29999999999999893</v>
      </c>
      <c r="F53">
        <f t="shared" si="1"/>
        <v>0.5800000000000001</v>
      </c>
      <c r="G53">
        <v>21.9</v>
      </c>
      <c r="H53">
        <v>1</v>
      </c>
      <c r="I53">
        <v>12.5</v>
      </c>
      <c r="J53">
        <v>0.3</v>
      </c>
      <c r="K53">
        <v>4</v>
      </c>
      <c r="L53">
        <v>33</v>
      </c>
    </row>
    <row r="54" spans="1:12" ht="12.75">
      <c r="A54">
        <v>531</v>
      </c>
      <c r="B54" s="10">
        <v>39221</v>
      </c>
      <c r="D54">
        <v>12.6</v>
      </c>
      <c r="E54">
        <f t="shared" si="0"/>
        <v>0.8000000000000007</v>
      </c>
      <c r="F54">
        <f t="shared" si="1"/>
        <v>0.6600000000000001</v>
      </c>
      <c r="G54">
        <v>21.9</v>
      </c>
      <c r="H54">
        <v>4.1</v>
      </c>
      <c r="I54">
        <v>12.9</v>
      </c>
      <c r="J54">
        <v>0.2</v>
      </c>
      <c r="K54">
        <v>6.2</v>
      </c>
      <c r="L54">
        <v>31</v>
      </c>
    </row>
    <row r="55" spans="1:12" ht="12.75">
      <c r="A55">
        <v>531</v>
      </c>
      <c r="B55" s="10">
        <v>39222</v>
      </c>
      <c r="D55">
        <v>11.8</v>
      </c>
      <c r="E55">
        <f t="shared" si="0"/>
        <v>0.7999999999999989</v>
      </c>
      <c r="F55">
        <f t="shared" si="1"/>
        <v>0.7</v>
      </c>
      <c r="G55">
        <v>21.9</v>
      </c>
      <c r="H55">
        <v>3</v>
      </c>
      <c r="I55">
        <v>14.5</v>
      </c>
      <c r="J55">
        <v>1.6</v>
      </c>
      <c r="K55">
        <v>6.2</v>
      </c>
      <c r="L55">
        <v>30</v>
      </c>
    </row>
    <row r="56" spans="1:12" ht="12.75">
      <c r="A56">
        <v>531</v>
      </c>
      <c r="B56" s="10">
        <v>39223</v>
      </c>
      <c r="D56">
        <v>11.4</v>
      </c>
      <c r="E56">
        <f t="shared" si="0"/>
        <v>0.40000000000000036</v>
      </c>
      <c r="F56">
        <f t="shared" si="1"/>
        <v>0.6199999999999999</v>
      </c>
      <c r="G56">
        <v>22</v>
      </c>
      <c r="H56">
        <v>2.5</v>
      </c>
      <c r="I56">
        <v>13.2</v>
      </c>
      <c r="J56">
        <v>1.2</v>
      </c>
      <c r="K56">
        <v>4.6</v>
      </c>
      <c r="L56">
        <v>30</v>
      </c>
    </row>
    <row r="57" spans="1:12" ht="12.75">
      <c r="A57">
        <v>531</v>
      </c>
      <c r="B57" s="10">
        <v>39224</v>
      </c>
      <c r="D57">
        <v>11.1</v>
      </c>
      <c r="E57">
        <f t="shared" si="0"/>
        <v>0.3000000000000007</v>
      </c>
      <c r="F57">
        <f t="shared" si="1"/>
        <v>0.5199999999999999</v>
      </c>
      <c r="G57">
        <v>22.1</v>
      </c>
      <c r="H57">
        <v>2.9</v>
      </c>
      <c r="I57">
        <v>10.9</v>
      </c>
      <c r="J57">
        <v>1</v>
      </c>
      <c r="K57">
        <v>5.3</v>
      </c>
      <c r="L57">
        <v>25</v>
      </c>
    </row>
    <row r="58" spans="1:12" ht="12.75">
      <c r="A58">
        <v>531</v>
      </c>
      <c r="B58" s="10">
        <v>39225</v>
      </c>
      <c r="D58">
        <v>10.9</v>
      </c>
      <c r="E58">
        <f t="shared" si="0"/>
        <v>0.1999999999999993</v>
      </c>
      <c r="F58">
        <f t="shared" si="1"/>
        <v>0.5</v>
      </c>
      <c r="G58">
        <v>22.2</v>
      </c>
      <c r="H58">
        <v>-4.8</v>
      </c>
      <c r="I58">
        <v>3.6</v>
      </c>
      <c r="J58">
        <v>-5.5</v>
      </c>
      <c r="K58">
        <v>-1</v>
      </c>
      <c r="L58">
        <v>30</v>
      </c>
    </row>
    <row r="59" spans="1:12" ht="12.75">
      <c r="A59">
        <v>531</v>
      </c>
      <c r="B59" s="10">
        <v>39226</v>
      </c>
      <c r="D59">
        <v>11</v>
      </c>
      <c r="E59">
        <f t="shared" si="0"/>
        <v>-0.09999999999999964</v>
      </c>
      <c r="F59">
        <f t="shared" si="1"/>
        <v>0.31999999999999995</v>
      </c>
      <c r="G59">
        <v>22.5</v>
      </c>
      <c r="H59">
        <v>-5.7</v>
      </c>
      <c r="I59">
        <v>3.4</v>
      </c>
      <c r="J59">
        <v>-5.7</v>
      </c>
      <c r="K59">
        <v>-2.1</v>
      </c>
      <c r="L59">
        <v>-99.9</v>
      </c>
    </row>
    <row r="60" spans="1:12" ht="12.75">
      <c r="A60">
        <v>531</v>
      </c>
      <c r="B60" s="10">
        <v>39227</v>
      </c>
      <c r="D60">
        <v>11</v>
      </c>
      <c r="E60">
        <f t="shared" si="0"/>
        <v>0</v>
      </c>
      <c r="F60">
        <f t="shared" si="1"/>
        <v>0.16000000000000014</v>
      </c>
      <c r="G60">
        <v>22.6</v>
      </c>
      <c r="H60">
        <v>-0.4</v>
      </c>
      <c r="I60">
        <v>6.1</v>
      </c>
      <c r="J60">
        <v>-7.3</v>
      </c>
      <c r="K60">
        <v>-0.2</v>
      </c>
      <c r="L60">
        <v>30</v>
      </c>
    </row>
    <row r="61" spans="1:12" ht="12.75">
      <c r="A61">
        <v>531</v>
      </c>
      <c r="B61" s="10">
        <v>39228</v>
      </c>
      <c r="D61">
        <v>11.2</v>
      </c>
      <c r="E61">
        <f t="shared" si="0"/>
        <v>-0.1999999999999993</v>
      </c>
      <c r="F61">
        <f t="shared" si="1"/>
        <v>0.040000000000000216</v>
      </c>
      <c r="G61">
        <v>22.6</v>
      </c>
      <c r="H61">
        <v>0.8</v>
      </c>
      <c r="I61">
        <v>11.4</v>
      </c>
      <c r="J61">
        <v>-0.8</v>
      </c>
      <c r="K61">
        <v>4.4</v>
      </c>
      <c r="L61">
        <v>29</v>
      </c>
    </row>
    <row r="62" spans="1:12" ht="12.75">
      <c r="A62">
        <v>531</v>
      </c>
      <c r="B62" s="10">
        <v>39229</v>
      </c>
      <c r="D62">
        <v>10.7</v>
      </c>
      <c r="E62">
        <f t="shared" si="0"/>
        <v>0.5</v>
      </c>
      <c r="F62">
        <f t="shared" si="1"/>
        <v>0.08000000000000007</v>
      </c>
      <c r="G62">
        <v>22.6</v>
      </c>
      <c r="H62">
        <v>2.8</v>
      </c>
      <c r="I62">
        <v>12</v>
      </c>
      <c r="J62">
        <v>0.8</v>
      </c>
      <c r="K62">
        <v>6</v>
      </c>
      <c r="L62">
        <v>27</v>
      </c>
    </row>
    <row r="63" spans="1:12" ht="12.75">
      <c r="A63">
        <v>531</v>
      </c>
      <c r="B63" s="10">
        <v>39230</v>
      </c>
      <c r="D63">
        <v>9.9</v>
      </c>
      <c r="E63">
        <f t="shared" si="0"/>
        <v>0.7999999999999989</v>
      </c>
      <c r="F63">
        <f t="shared" si="1"/>
        <v>0.2</v>
      </c>
      <c r="G63">
        <v>22.6</v>
      </c>
      <c r="H63">
        <v>4.7</v>
      </c>
      <c r="I63">
        <v>13.9</v>
      </c>
      <c r="J63">
        <v>2.4</v>
      </c>
      <c r="K63">
        <v>7.3</v>
      </c>
      <c r="L63">
        <v>25</v>
      </c>
    </row>
    <row r="64" spans="1:12" ht="12.75">
      <c r="A64">
        <v>531</v>
      </c>
      <c r="B64" s="10">
        <v>39231</v>
      </c>
      <c r="D64">
        <v>9.2</v>
      </c>
      <c r="E64">
        <f t="shared" si="0"/>
        <v>0.7000000000000011</v>
      </c>
      <c r="F64">
        <f t="shared" si="1"/>
        <v>0.36000000000000015</v>
      </c>
      <c r="G64">
        <v>22.6</v>
      </c>
      <c r="H64">
        <v>4.7</v>
      </c>
      <c r="I64">
        <v>13.1</v>
      </c>
      <c r="J64">
        <v>3.5</v>
      </c>
      <c r="K64">
        <v>7.9</v>
      </c>
      <c r="L64">
        <v>21</v>
      </c>
    </row>
    <row r="65" spans="1:12" ht="12.75">
      <c r="A65">
        <v>531</v>
      </c>
      <c r="B65" s="10">
        <v>39232</v>
      </c>
      <c r="D65">
        <v>9</v>
      </c>
      <c r="E65">
        <f t="shared" si="0"/>
        <v>0.1999999999999993</v>
      </c>
      <c r="F65">
        <f t="shared" si="1"/>
        <v>0.4</v>
      </c>
      <c r="G65">
        <v>22.7</v>
      </c>
      <c r="H65">
        <v>-4.1</v>
      </c>
      <c r="I65">
        <v>11.3</v>
      </c>
      <c r="J65">
        <v>-4.3</v>
      </c>
      <c r="K65">
        <v>2.5</v>
      </c>
      <c r="L65">
        <v>-99.9</v>
      </c>
    </row>
    <row r="66" spans="1:12" ht="12.75">
      <c r="A66">
        <v>531</v>
      </c>
      <c r="B66" s="10">
        <v>39233</v>
      </c>
      <c r="D66">
        <v>8.5</v>
      </c>
      <c r="E66">
        <f t="shared" si="0"/>
        <v>0.5</v>
      </c>
      <c r="F66">
        <f t="shared" si="1"/>
        <v>0.5399999999999998</v>
      </c>
      <c r="G66">
        <v>22.8</v>
      </c>
      <c r="H66">
        <v>-0.7</v>
      </c>
      <c r="I66">
        <v>8.2</v>
      </c>
      <c r="J66">
        <v>-4.6</v>
      </c>
      <c r="K66">
        <v>1.4</v>
      </c>
      <c r="L66">
        <v>20</v>
      </c>
    </row>
    <row r="67" spans="1:12" ht="12.75">
      <c r="A67">
        <v>531</v>
      </c>
      <c r="B67" s="10">
        <v>39234</v>
      </c>
      <c r="D67">
        <v>7.7</v>
      </c>
      <c r="E67">
        <f t="shared" si="0"/>
        <v>0.7999999999999998</v>
      </c>
      <c r="F67">
        <f t="shared" si="1"/>
        <v>0.5999999999999999</v>
      </c>
      <c r="G67">
        <v>22.8</v>
      </c>
      <c r="H67">
        <v>2</v>
      </c>
      <c r="I67">
        <v>10.7</v>
      </c>
      <c r="J67">
        <v>-0.8</v>
      </c>
      <c r="K67">
        <v>4.9</v>
      </c>
      <c r="L67">
        <v>19</v>
      </c>
    </row>
    <row r="68" spans="1:12" ht="12.75">
      <c r="A68">
        <v>531</v>
      </c>
      <c r="B68" s="10">
        <v>39235</v>
      </c>
      <c r="D68">
        <v>7.4</v>
      </c>
      <c r="E68">
        <f t="shared" si="0"/>
        <v>0.2999999999999998</v>
      </c>
      <c r="F68">
        <f t="shared" si="1"/>
        <v>0.5</v>
      </c>
      <c r="G68">
        <v>22.8</v>
      </c>
      <c r="H68">
        <v>2.4</v>
      </c>
      <c r="I68">
        <v>8.6</v>
      </c>
      <c r="J68">
        <v>-0.2</v>
      </c>
      <c r="K68">
        <v>3.6</v>
      </c>
      <c r="L68">
        <v>18</v>
      </c>
    </row>
    <row r="69" spans="1:12" ht="12.75">
      <c r="A69">
        <v>531</v>
      </c>
      <c r="B69" s="10">
        <v>39236</v>
      </c>
      <c r="D69">
        <v>6.6</v>
      </c>
      <c r="E69">
        <f t="shared" si="0"/>
        <v>0.8000000000000007</v>
      </c>
      <c r="F69">
        <f t="shared" si="1"/>
        <v>0.5199999999999999</v>
      </c>
      <c r="G69">
        <v>22.8</v>
      </c>
      <c r="H69">
        <v>1.7</v>
      </c>
      <c r="I69">
        <v>12</v>
      </c>
      <c r="J69">
        <v>1.7</v>
      </c>
      <c r="K69">
        <v>6.1</v>
      </c>
      <c r="L69">
        <v>14</v>
      </c>
    </row>
    <row r="70" spans="1:12" ht="12.75">
      <c r="A70">
        <v>531</v>
      </c>
      <c r="B70" s="10">
        <v>39237</v>
      </c>
      <c r="D70">
        <v>5.9</v>
      </c>
      <c r="E70">
        <f t="shared" si="0"/>
        <v>0.6999999999999993</v>
      </c>
      <c r="F70">
        <f t="shared" si="1"/>
        <v>0.6199999999999999</v>
      </c>
      <c r="G70">
        <v>22.8</v>
      </c>
      <c r="H70">
        <v>2.5</v>
      </c>
      <c r="I70">
        <v>12.1</v>
      </c>
      <c r="J70">
        <v>1.2</v>
      </c>
      <c r="K70">
        <v>5.2</v>
      </c>
      <c r="L70">
        <v>14</v>
      </c>
    </row>
    <row r="71" spans="1:12" ht="12.75">
      <c r="A71">
        <v>531</v>
      </c>
      <c r="B71" s="10">
        <v>39238</v>
      </c>
      <c r="D71">
        <v>5.4</v>
      </c>
      <c r="E71">
        <f t="shared" si="0"/>
        <v>0.5</v>
      </c>
      <c r="F71">
        <f t="shared" si="1"/>
        <v>0.6199999999999999</v>
      </c>
      <c r="G71">
        <v>22.9</v>
      </c>
      <c r="H71">
        <v>3.7</v>
      </c>
      <c r="I71">
        <v>10.8</v>
      </c>
      <c r="J71">
        <v>1.8</v>
      </c>
      <c r="K71">
        <v>5.3</v>
      </c>
      <c r="L71">
        <v>11</v>
      </c>
    </row>
    <row r="72" spans="1:12" ht="12.75">
      <c r="A72">
        <v>531</v>
      </c>
      <c r="B72" s="10">
        <v>39239</v>
      </c>
      <c r="D72">
        <v>4.1</v>
      </c>
      <c r="E72">
        <f t="shared" si="0"/>
        <v>1.3000000000000007</v>
      </c>
      <c r="F72">
        <f t="shared" si="1"/>
        <v>0.7200000000000001</v>
      </c>
      <c r="G72">
        <v>22.9</v>
      </c>
      <c r="H72">
        <v>7.7</v>
      </c>
      <c r="I72">
        <v>16.1</v>
      </c>
      <c r="J72">
        <v>3.5</v>
      </c>
      <c r="K72">
        <v>8.9</v>
      </c>
      <c r="L72">
        <v>7</v>
      </c>
    </row>
    <row r="73" spans="1:12" ht="12.75">
      <c r="A73">
        <v>531</v>
      </c>
      <c r="B73" s="10">
        <v>39240</v>
      </c>
      <c r="D73">
        <v>3.7</v>
      </c>
      <c r="E73">
        <f t="shared" si="0"/>
        <v>0.39999999999999947</v>
      </c>
      <c r="F73">
        <f t="shared" si="1"/>
        <v>0.74</v>
      </c>
      <c r="G73">
        <v>22.9</v>
      </c>
      <c r="H73">
        <v>-3.1</v>
      </c>
      <c r="I73">
        <v>9.7</v>
      </c>
      <c r="J73">
        <v>-3.1</v>
      </c>
      <c r="K73">
        <v>2.7</v>
      </c>
      <c r="L73">
        <v>-99.9</v>
      </c>
    </row>
    <row r="74" spans="1:12" ht="12.75">
      <c r="A74">
        <v>531</v>
      </c>
      <c r="B74" s="10">
        <v>39241</v>
      </c>
      <c r="D74">
        <v>3.7</v>
      </c>
      <c r="E74">
        <f t="shared" si="0"/>
        <v>0</v>
      </c>
      <c r="F74">
        <f t="shared" si="1"/>
        <v>0.5799999999999998</v>
      </c>
      <c r="G74">
        <v>23</v>
      </c>
      <c r="H74">
        <v>-2.1</v>
      </c>
      <c r="I74">
        <v>1.9</v>
      </c>
      <c r="J74">
        <v>-4.3</v>
      </c>
      <c r="K74">
        <v>-1.6</v>
      </c>
      <c r="L74">
        <v>7</v>
      </c>
    </row>
    <row r="75" spans="1:12" ht="12.75">
      <c r="A75">
        <v>531</v>
      </c>
      <c r="B75" s="10">
        <v>39242</v>
      </c>
      <c r="D75">
        <v>2.9</v>
      </c>
      <c r="E75">
        <f t="shared" si="0"/>
        <v>0.8000000000000003</v>
      </c>
      <c r="F75">
        <f t="shared" si="1"/>
        <v>0.6000000000000001</v>
      </c>
      <c r="G75">
        <v>23</v>
      </c>
      <c r="H75">
        <v>4</v>
      </c>
      <c r="I75">
        <v>13.3</v>
      </c>
      <c r="J75">
        <v>-2.7</v>
      </c>
      <c r="K75">
        <v>5.4</v>
      </c>
      <c r="L75">
        <v>4</v>
      </c>
    </row>
    <row r="76" spans="1:12" ht="12.75">
      <c r="A76">
        <v>531</v>
      </c>
      <c r="B76" s="10">
        <v>39243</v>
      </c>
      <c r="D76">
        <v>1.3</v>
      </c>
      <c r="E76">
        <f t="shared" si="0"/>
        <v>1.5999999999999999</v>
      </c>
      <c r="F76">
        <f t="shared" si="1"/>
        <v>0.8200000000000001</v>
      </c>
      <c r="G76">
        <v>23.1</v>
      </c>
      <c r="H76">
        <v>6</v>
      </c>
      <c r="I76">
        <v>16.9</v>
      </c>
      <c r="J76">
        <v>3</v>
      </c>
      <c r="K76">
        <v>9.1</v>
      </c>
      <c r="L76">
        <v>0</v>
      </c>
    </row>
    <row r="77" spans="1:12" ht="12.75">
      <c r="A77">
        <v>531</v>
      </c>
      <c r="B77" s="10">
        <v>39244</v>
      </c>
      <c r="D77">
        <v>0.3</v>
      </c>
      <c r="E77">
        <f t="shared" si="0"/>
        <v>1</v>
      </c>
      <c r="F77">
        <f t="shared" si="1"/>
        <v>0.76</v>
      </c>
      <c r="G77">
        <v>23.1</v>
      </c>
      <c r="H77">
        <v>7</v>
      </c>
      <c r="I77">
        <v>16.1</v>
      </c>
      <c r="J77">
        <v>5.3</v>
      </c>
      <c r="K77">
        <v>10</v>
      </c>
      <c r="L77">
        <v>-99.9</v>
      </c>
    </row>
    <row r="78" spans="1:13" ht="12.75">
      <c r="A78" s="9">
        <v>531</v>
      </c>
      <c r="B78" s="13">
        <v>39245</v>
      </c>
      <c r="C78" s="9"/>
      <c r="D78" s="9">
        <v>0</v>
      </c>
      <c r="E78" s="9">
        <f t="shared" si="0"/>
        <v>0.3</v>
      </c>
      <c r="F78" s="9">
        <f t="shared" si="1"/>
        <v>0.74</v>
      </c>
      <c r="G78" s="9">
        <v>23.1</v>
      </c>
      <c r="H78" s="9">
        <v>5.2</v>
      </c>
      <c r="I78" s="9">
        <v>17.2</v>
      </c>
      <c r="J78" s="9">
        <v>4.9</v>
      </c>
      <c r="K78" s="9">
        <v>9.4</v>
      </c>
      <c r="L78" s="9">
        <v>-99.9</v>
      </c>
      <c r="M78" s="9"/>
    </row>
    <row r="79" spans="4:13" ht="12.75">
      <c r="D79" s="14" t="s">
        <v>31</v>
      </c>
      <c r="E79" s="15">
        <f>AVERAGE(E34:E78)</f>
        <v>0.4111111111111112</v>
      </c>
      <c r="F79" s="15">
        <f>AVERAGE(F38:F78)</f>
        <v>0.38390243902439025</v>
      </c>
      <c r="G79">
        <f>G78-G33</f>
        <v>3.200000000000003</v>
      </c>
      <c r="H79" t="s">
        <v>32</v>
      </c>
      <c r="J79" s="14" t="s">
        <v>33</v>
      </c>
      <c r="K79" s="16">
        <f>AVERAGE(K33:K78)</f>
        <v>4.156521739130435</v>
      </c>
      <c r="L79" s="14" t="s">
        <v>34</v>
      </c>
      <c r="M79" s="17" t="s">
        <v>37</v>
      </c>
    </row>
    <row r="80" spans="4:7" ht="12.75">
      <c r="D80" s="14" t="s">
        <v>35</v>
      </c>
      <c r="E80" s="18">
        <f>MAX(E34:E78)</f>
        <v>1.5999999999999999</v>
      </c>
      <c r="F80" s="18">
        <f>MAX(F38:F78)</f>
        <v>0.8200000000000001</v>
      </c>
      <c r="G80" s="18"/>
    </row>
    <row r="81" spans="4:7" ht="12.75">
      <c r="D81" s="14" t="s">
        <v>36</v>
      </c>
      <c r="E81" s="16">
        <f>COUNT(E34:E78)</f>
        <v>45</v>
      </c>
      <c r="F81" s="16"/>
      <c r="G81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B1">
      <pane ySplit="6" topLeftCell="A37" activePane="bottomLeft" state="frozen"/>
      <selection pane="topLeft" activeCell="B1" sqref="B1"/>
      <selection pane="bottomLeft" activeCell="F66" sqref="F66"/>
    </sheetView>
  </sheetViews>
  <sheetFormatPr defaultColWidth="9.140625" defaultRowHeight="12.75"/>
  <cols>
    <col min="2" max="2" width="13.421875" style="0" customWidth="1"/>
    <col min="4" max="13" width="14.7109375" style="0" customWidth="1"/>
  </cols>
  <sheetData>
    <row r="1" ht="12.75">
      <c r="A1" t="s">
        <v>20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2" t="s">
        <v>60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</row>
    <row r="7" spans="1:12" ht="12.75">
      <c r="A7">
        <v>531</v>
      </c>
      <c r="B7" s="10">
        <v>38808</v>
      </c>
      <c r="D7">
        <v>19.1</v>
      </c>
      <c r="G7">
        <v>18.3</v>
      </c>
      <c r="H7">
        <v>-2.5</v>
      </c>
      <c r="I7">
        <v>7.2</v>
      </c>
      <c r="J7">
        <v>-10.5</v>
      </c>
      <c r="K7">
        <v>-0.9</v>
      </c>
      <c r="L7">
        <v>59</v>
      </c>
    </row>
    <row r="8" spans="1:12" ht="12.75">
      <c r="A8">
        <v>531</v>
      </c>
      <c r="B8" s="10">
        <v>38809</v>
      </c>
      <c r="D8">
        <v>19.1</v>
      </c>
      <c r="G8">
        <v>18.3</v>
      </c>
      <c r="H8">
        <v>-5.7</v>
      </c>
      <c r="I8">
        <v>7.2</v>
      </c>
      <c r="J8">
        <v>-5.7</v>
      </c>
      <c r="K8">
        <v>-0.8</v>
      </c>
      <c r="L8">
        <v>59</v>
      </c>
    </row>
    <row r="9" spans="1:12" ht="12.75">
      <c r="A9">
        <v>531</v>
      </c>
      <c r="B9" s="10">
        <v>38810</v>
      </c>
      <c r="D9">
        <v>19.3</v>
      </c>
      <c r="G9">
        <v>18.5</v>
      </c>
      <c r="H9">
        <v>-4.5</v>
      </c>
      <c r="I9">
        <v>1.6</v>
      </c>
      <c r="J9">
        <v>-10.6</v>
      </c>
      <c r="K9">
        <v>-4.3</v>
      </c>
      <c r="L9">
        <v>62</v>
      </c>
    </row>
    <row r="10" spans="1:12" ht="12.75">
      <c r="A10">
        <v>531</v>
      </c>
      <c r="B10" s="10">
        <v>38811</v>
      </c>
      <c r="D10">
        <v>19.4</v>
      </c>
      <c r="G10">
        <v>18.5</v>
      </c>
      <c r="H10">
        <v>0.9</v>
      </c>
      <c r="I10">
        <v>10.2</v>
      </c>
      <c r="J10">
        <v>-5.1</v>
      </c>
      <c r="K10">
        <v>2.5</v>
      </c>
      <c r="L10">
        <v>59</v>
      </c>
    </row>
    <row r="11" spans="1:12" ht="12.75">
      <c r="A11">
        <v>531</v>
      </c>
      <c r="B11" s="10">
        <v>38812</v>
      </c>
      <c r="D11">
        <v>19.1</v>
      </c>
      <c r="G11">
        <v>18.5</v>
      </c>
      <c r="H11">
        <v>-0.3</v>
      </c>
      <c r="I11">
        <v>9.2</v>
      </c>
      <c r="J11">
        <v>-0.5</v>
      </c>
      <c r="K11">
        <v>3.5</v>
      </c>
      <c r="L11">
        <v>58</v>
      </c>
    </row>
    <row r="12" spans="1:12" ht="12.75">
      <c r="A12">
        <v>531</v>
      </c>
      <c r="B12" s="10">
        <v>38813</v>
      </c>
      <c r="D12">
        <v>19.1</v>
      </c>
      <c r="G12">
        <v>18.5</v>
      </c>
      <c r="H12">
        <v>-7.1</v>
      </c>
      <c r="I12">
        <v>10.9</v>
      </c>
      <c r="J12">
        <v>-7.1</v>
      </c>
      <c r="K12">
        <v>0.9</v>
      </c>
      <c r="L12">
        <v>55</v>
      </c>
    </row>
    <row r="13" spans="1:12" ht="12.75">
      <c r="A13">
        <v>531</v>
      </c>
      <c r="B13" s="10">
        <v>38814</v>
      </c>
      <c r="D13">
        <v>19.1</v>
      </c>
      <c r="G13">
        <v>18.6</v>
      </c>
      <c r="H13">
        <v>-7</v>
      </c>
      <c r="I13">
        <v>-0.1</v>
      </c>
      <c r="J13">
        <v>-8.9</v>
      </c>
      <c r="K13">
        <v>-6.1</v>
      </c>
      <c r="L13">
        <v>61</v>
      </c>
    </row>
    <row r="14" spans="1:12" ht="12.75">
      <c r="A14">
        <v>531</v>
      </c>
      <c r="B14" s="10">
        <v>38815</v>
      </c>
      <c r="D14">
        <v>19.3</v>
      </c>
      <c r="G14">
        <v>18.7</v>
      </c>
      <c r="H14">
        <v>-4</v>
      </c>
      <c r="I14">
        <v>4.7</v>
      </c>
      <c r="J14">
        <v>-7.1</v>
      </c>
      <c r="K14">
        <v>-2.4</v>
      </c>
      <c r="L14">
        <v>58</v>
      </c>
    </row>
    <row r="15" spans="1:12" ht="12.75">
      <c r="A15">
        <v>531</v>
      </c>
      <c r="B15" s="11">
        <v>38816</v>
      </c>
      <c r="C15" s="12"/>
      <c r="D15" s="12">
        <v>19.3</v>
      </c>
      <c r="E15" s="12"/>
      <c r="F15" s="12"/>
      <c r="G15" s="12">
        <v>18.7</v>
      </c>
      <c r="H15" s="12">
        <v>0.7</v>
      </c>
      <c r="I15" s="12">
        <v>10.2</v>
      </c>
      <c r="J15" s="12">
        <v>-5.7</v>
      </c>
      <c r="K15" s="12">
        <v>2.5</v>
      </c>
      <c r="L15" s="12">
        <v>57</v>
      </c>
    </row>
    <row r="16" spans="1:12" ht="12.75">
      <c r="A16">
        <v>531</v>
      </c>
      <c r="B16" s="10">
        <v>38817</v>
      </c>
      <c r="D16">
        <v>18.7</v>
      </c>
      <c r="E16">
        <f>D15-D16</f>
        <v>0.6000000000000014</v>
      </c>
      <c r="G16">
        <v>18.7</v>
      </c>
      <c r="H16">
        <v>0.4</v>
      </c>
      <c r="I16">
        <v>12.1</v>
      </c>
      <c r="J16">
        <v>-0.1</v>
      </c>
      <c r="K16">
        <v>4.6</v>
      </c>
      <c r="L16">
        <v>55</v>
      </c>
    </row>
    <row r="17" spans="1:12" ht="12.75">
      <c r="A17">
        <v>531</v>
      </c>
      <c r="B17" s="10">
        <v>38818</v>
      </c>
      <c r="D17">
        <v>18.4</v>
      </c>
      <c r="E17">
        <f aca="true" t="shared" si="0" ref="E17:E64">D16-D17</f>
        <v>0.3000000000000007</v>
      </c>
      <c r="G17">
        <v>18.7</v>
      </c>
      <c r="H17">
        <v>-0.4</v>
      </c>
      <c r="I17">
        <v>10.2</v>
      </c>
      <c r="J17">
        <v>-1.4</v>
      </c>
      <c r="K17">
        <v>3.4</v>
      </c>
      <c r="L17">
        <v>51</v>
      </c>
    </row>
    <row r="18" spans="1:12" ht="12.75">
      <c r="A18">
        <v>531</v>
      </c>
      <c r="B18" s="10">
        <v>38819</v>
      </c>
      <c r="D18">
        <v>18.8</v>
      </c>
      <c r="E18">
        <f t="shared" si="0"/>
        <v>-0.40000000000000213</v>
      </c>
      <c r="G18">
        <v>18.7</v>
      </c>
      <c r="H18">
        <v>-1.1</v>
      </c>
      <c r="I18">
        <v>4.7</v>
      </c>
      <c r="J18">
        <v>-4.6</v>
      </c>
      <c r="K18">
        <v>-0.6</v>
      </c>
      <c r="L18">
        <v>55</v>
      </c>
    </row>
    <row r="19" spans="1:12" ht="12.75">
      <c r="A19">
        <v>531</v>
      </c>
      <c r="B19" s="10">
        <v>38820</v>
      </c>
      <c r="D19">
        <v>18.6</v>
      </c>
      <c r="E19">
        <f t="shared" si="0"/>
        <v>0.1999999999999993</v>
      </c>
      <c r="G19">
        <v>18.8</v>
      </c>
      <c r="H19">
        <v>2.9</v>
      </c>
      <c r="I19">
        <v>11.9</v>
      </c>
      <c r="J19">
        <v>-1.9</v>
      </c>
      <c r="K19">
        <v>4.6</v>
      </c>
      <c r="L19">
        <v>53</v>
      </c>
    </row>
    <row r="20" spans="1:12" ht="12.75">
      <c r="A20">
        <v>531</v>
      </c>
      <c r="B20" s="10">
        <v>38821</v>
      </c>
      <c r="D20">
        <v>18.6</v>
      </c>
      <c r="E20">
        <f t="shared" si="0"/>
        <v>0</v>
      </c>
      <c r="F20">
        <f aca="true" t="shared" si="1" ref="F20:F64">+AVERAGE(E16:E20)</f>
        <v>0.13999999999999985</v>
      </c>
      <c r="G20">
        <v>18.8</v>
      </c>
      <c r="H20">
        <v>3.5</v>
      </c>
      <c r="I20">
        <v>12.4</v>
      </c>
      <c r="J20">
        <v>2</v>
      </c>
      <c r="K20">
        <v>6.4</v>
      </c>
      <c r="L20">
        <v>51</v>
      </c>
    </row>
    <row r="21" spans="1:12" ht="12.75">
      <c r="A21">
        <v>531</v>
      </c>
      <c r="B21" s="10">
        <v>38822</v>
      </c>
      <c r="D21">
        <v>18.4</v>
      </c>
      <c r="E21">
        <f t="shared" si="0"/>
        <v>0.20000000000000284</v>
      </c>
      <c r="F21">
        <f t="shared" si="1"/>
        <v>0.060000000000000143</v>
      </c>
      <c r="G21">
        <v>18.8</v>
      </c>
      <c r="H21">
        <v>-0.1</v>
      </c>
      <c r="I21">
        <v>12.2</v>
      </c>
      <c r="J21">
        <v>-0.2</v>
      </c>
      <c r="K21">
        <v>5.2</v>
      </c>
      <c r="L21">
        <v>-99.9</v>
      </c>
    </row>
    <row r="22" spans="1:12" ht="12.75">
      <c r="A22">
        <v>531</v>
      </c>
      <c r="B22" s="10">
        <v>38823</v>
      </c>
      <c r="D22">
        <v>18.9</v>
      </c>
      <c r="E22">
        <f t="shared" si="0"/>
        <v>-0.5</v>
      </c>
      <c r="F22">
        <f t="shared" si="1"/>
        <v>-0.1</v>
      </c>
      <c r="G22">
        <v>19.3</v>
      </c>
      <c r="H22">
        <v>-2.5</v>
      </c>
      <c r="I22">
        <v>2</v>
      </c>
      <c r="J22">
        <v>-4.7</v>
      </c>
      <c r="K22">
        <v>-1.1</v>
      </c>
      <c r="L22">
        <v>54</v>
      </c>
    </row>
    <row r="23" spans="1:12" ht="12.75">
      <c r="A23">
        <v>531</v>
      </c>
      <c r="B23" s="10">
        <v>38824</v>
      </c>
      <c r="D23">
        <v>18.8</v>
      </c>
      <c r="E23">
        <f t="shared" si="0"/>
        <v>0.09999999999999787</v>
      </c>
      <c r="F23">
        <f t="shared" si="1"/>
        <v>0</v>
      </c>
      <c r="G23">
        <v>19.3</v>
      </c>
      <c r="H23">
        <v>1.2</v>
      </c>
      <c r="I23">
        <v>11.3</v>
      </c>
      <c r="J23">
        <v>-4.9</v>
      </c>
      <c r="K23">
        <v>3.1</v>
      </c>
      <c r="L23">
        <v>48</v>
      </c>
    </row>
    <row r="24" spans="1:12" ht="12.75">
      <c r="A24">
        <v>531</v>
      </c>
      <c r="B24" s="10">
        <v>38825</v>
      </c>
      <c r="D24">
        <v>18.6</v>
      </c>
      <c r="E24">
        <f t="shared" si="0"/>
        <v>0.1999999999999993</v>
      </c>
      <c r="F24">
        <f t="shared" si="1"/>
        <v>0</v>
      </c>
      <c r="G24">
        <v>19.3</v>
      </c>
      <c r="H24">
        <v>-7.9</v>
      </c>
      <c r="I24">
        <v>11.2</v>
      </c>
      <c r="J24">
        <v>-7.9</v>
      </c>
      <c r="K24">
        <v>3</v>
      </c>
      <c r="L24">
        <v>48</v>
      </c>
    </row>
    <row r="25" spans="1:12" ht="12.75">
      <c r="A25">
        <v>531</v>
      </c>
      <c r="B25" s="10">
        <v>38826</v>
      </c>
      <c r="D25">
        <v>18.5</v>
      </c>
      <c r="E25">
        <f t="shared" si="0"/>
        <v>0.10000000000000142</v>
      </c>
      <c r="F25">
        <f t="shared" si="1"/>
        <v>0.020000000000000285</v>
      </c>
      <c r="G25">
        <v>19.4</v>
      </c>
      <c r="H25">
        <v>-9.4</v>
      </c>
      <c r="I25">
        <v>-2</v>
      </c>
      <c r="J25">
        <v>-10.6</v>
      </c>
      <c r="K25">
        <v>-8</v>
      </c>
      <c r="L25">
        <v>-99.9</v>
      </c>
    </row>
    <row r="26" spans="1:12" ht="12.75">
      <c r="A26">
        <v>531</v>
      </c>
      <c r="B26" s="10">
        <v>38827</v>
      </c>
      <c r="D26">
        <v>18.9</v>
      </c>
      <c r="E26">
        <f t="shared" si="0"/>
        <v>-0.3999999999999986</v>
      </c>
      <c r="F26">
        <f t="shared" si="1"/>
        <v>-0.1</v>
      </c>
      <c r="G26">
        <v>19.5</v>
      </c>
      <c r="H26">
        <v>-7.5</v>
      </c>
      <c r="I26">
        <v>3.6</v>
      </c>
      <c r="J26">
        <v>-12.3</v>
      </c>
      <c r="K26">
        <v>-4.7</v>
      </c>
      <c r="L26">
        <v>49</v>
      </c>
    </row>
    <row r="27" spans="1:12" ht="12.75">
      <c r="A27">
        <v>531</v>
      </c>
      <c r="B27" s="10">
        <v>38828</v>
      </c>
      <c r="D27">
        <v>18.7</v>
      </c>
      <c r="E27">
        <f t="shared" si="0"/>
        <v>0.1999999999999993</v>
      </c>
      <c r="F27">
        <f t="shared" si="1"/>
        <v>0.039999999999999855</v>
      </c>
      <c r="G27">
        <v>19.5</v>
      </c>
      <c r="H27">
        <v>-2.3</v>
      </c>
      <c r="I27">
        <v>8.3</v>
      </c>
      <c r="J27">
        <v>-8.1</v>
      </c>
      <c r="K27">
        <v>0</v>
      </c>
      <c r="L27">
        <v>48</v>
      </c>
    </row>
    <row r="28" spans="1:12" ht="12.75">
      <c r="A28">
        <v>531</v>
      </c>
      <c r="B28" s="10">
        <v>38829</v>
      </c>
      <c r="D28">
        <v>18.4</v>
      </c>
      <c r="E28">
        <f t="shared" si="0"/>
        <v>0.3000000000000007</v>
      </c>
      <c r="F28">
        <f t="shared" si="1"/>
        <v>0.08000000000000043</v>
      </c>
      <c r="G28">
        <v>19.5</v>
      </c>
      <c r="H28">
        <v>3.1</v>
      </c>
      <c r="I28">
        <v>11.2</v>
      </c>
      <c r="J28">
        <v>-4.6</v>
      </c>
      <c r="K28">
        <v>3.5</v>
      </c>
      <c r="L28">
        <v>45</v>
      </c>
    </row>
    <row r="29" spans="1:12" ht="12.75">
      <c r="A29">
        <v>531</v>
      </c>
      <c r="B29" s="10">
        <v>38830</v>
      </c>
      <c r="D29">
        <v>18.1</v>
      </c>
      <c r="E29">
        <f t="shared" si="0"/>
        <v>0.29999999999999716</v>
      </c>
      <c r="F29">
        <f t="shared" si="1"/>
        <v>0.1</v>
      </c>
      <c r="G29">
        <v>19.5</v>
      </c>
      <c r="H29">
        <v>3.8</v>
      </c>
      <c r="I29">
        <v>14.6</v>
      </c>
      <c r="J29">
        <v>1.8</v>
      </c>
      <c r="K29">
        <v>7</v>
      </c>
      <c r="L29">
        <v>44</v>
      </c>
    </row>
    <row r="30" spans="1:12" ht="12.75">
      <c r="A30">
        <v>531</v>
      </c>
      <c r="B30" s="10">
        <v>38831</v>
      </c>
      <c r="D30">
        <v>17.6</v>
      </c>
      <c r="E30">
        <f t="shared" si="0"/>
        <v>0.5</v>
      </c>
      <c r="F30">
        <f t="shared" si="1"/>
        <v>0.17999999999999972</v>
      </c>
      <c r="G30">
        <v>19.5</v>
      </c>
      <c r="H30">
        <v>1.1</v>
      </c>
      <c r="I30">
        <v>13.5</v>
      </c>
      <c r="J30">
        <v>0.9</v>
      </c>
      <c r="K30">
        <v>6</v>
      </c>
      <c r="L30">
        <v>42</v>
      </c>
    </row>
    <row r="31" spans="1:12" ht="12.75">
      <c r="A31">
        <v>531</v>
      </c>
      <c r="B31" s="10">
        <v>38832</v>
      </c>
      <c r="D31">
        <v>17.5</v>
      </c>
      <c r="E31">
        <f t="shared" si="0"/>
        <v>0.10000000000000142</v>
      </c>
      <c r="F31">
        <f t="shared" si="1"/>
        <v>0.2799999999999997</v>
      </c>
      <c r="G31">
        <v>19.5</v>
      </c>
      <c r="H31">
        <v>-6</v>
      </c>
      <c r="I31">
        <v>6</v>
      </c>
      <c r="J31">
        <v>-6.7</v>
      </c>
      <c r="K31">
        <v>-0.7</v>
      </c>
      <c r="L31">
        <v>-99.9</v>
      </c>
    </row>
    <row r="32" spans="1:12" ht="12.75">
      <c r="A32">
        <v>531</v>
      </c>
      <c r="B32" s="10">
        <v>38833</v>
      </c>
      <c r="D32">
        <v>17.7</v>
      </c>
      <c r="E32">
        <f t="shared" si="0"/>
        <v>-0.1999999999999993</v>
      </c>
      <c r="F32">
        <f t="shared" si="1"/>
        <v>0.2</v>
      </c>
      <c r="G32">
        <v>19.7</v>
      </c>
      <c r="H32">
        <v>-1.4</v>
      </c>
      <c r="I32">
        <v>5.4</v>
      </c>
      <c r="J32">
        <v>-6.4</v>
      </c>
      <c r="K32">
        <v>-1</v>
      </c>
      <c r="L32">
        <v>42</v>
      </c>
    </row>
    <row r="33" spans="1:12" ht="12.75">
      <c r="A33">
        <v>531</v>
      </c>
      <c r="B33" s="10">
        <v>38834</v>
      </c>
      <c r="D33">
        <v>17.3</v>
      </c>
      <c r="E33">
        <f t="shared" si="0"/>
        <v>0.3999999999999986</v>
      </c>
      <c r="F33">
        <f t="shared" si="1"/>
        <v>0.21999999999999958</v>
      </c>
      <c r="G33">
        <v>19.7</v>
      </c>
      <c r="H33">
        <v>1.3</v>
      </c>
      <c r="I33">
        <v>9.9</v>
      </c>
      <c r="J33">
        <v>-2.2</v>
      </c>
      <c r="K33">
        <v>3.2</v>
      </c>
      <c r="L33">
        <v>40</v>
      </c>
    </row>
    <row r="34" spans="1:12" ht="12.75">
      <c r="A34">
        <v>531</v>
      </c>
      <c r="B34" s="10">
        <v>38835</v>
      </c>
      <c r="D34">
        <v>16.8</v>
      </c>
      <c r="E34">
        <f t="shared" si="0"/>
        <v>0.5</v>
      </c>
      <c r="F34">
        <f t="shared" si="1"/>
        <v>0.2600000000000001</v>
      </c>
      <c r="G34">
        <v>19.7</v>
      </c>
      <c r="H34">
        <v>-0.4</v>
      </c>
      <c r="I34">
        <v>12.3</v>
      </c>
      <c r="J34">
        <v>-0.5</v>
      </c>
      <c r="K34">
        <v>5.4</v>
      </c>
      <c r="L34">
        <v>39</v>
      </c>
    </row>
    <row r="35" spans="1:12" ht="12.75">
      <c r="A35">
        <v>531</v>
      </c>
      <c r="B35" s="10">
        <v>38836</v>
      </c>
      <c r="D35">
        <v>17</v>
      </c>
      <c r="E35">
        <f t="shared" si="0"/>
        <v>-0.1999999999999993</v>
      </c>
      <c r="F35">
        <f t="shared" si="1"/>
        <v>0.12000000000000029</v>
      </c>
      <c r="G35">
        <v>20.2</v>
      </c>
      <c r="H35">
        <v>-7.7</v>
      </c>
      <c r="I35">
        <v>0</v>
      </c>
      <c r="J35">
        <v>-7.7</v>
      </c>
      <c r="K35">
        <v>-3</v>
      </c>
      <c r="L35">
        <v>-99.9</v>
      </c>
    </row>
    <row r="36" spans="1:12" ht="12.75">
      <c r="A36">
        <v>531</v>
      </c>
      <c r="B36" s="10">
        <v>38837</v>
      </c>
      <c r="D36">
        <v>17</v>
      </c>
      <c r="E36">
        <f t="shared" si="0"/>
        <v>0</v>
      </c>
      <c r="F36">
        <f t="shared" si="1"/>
        <v>0.1</v>
      </c>
      <c r="G36">
        <v>20.4</v>
      </c>
      <c r="H36">
        <v>-1.3</v>
      </c>
      <c r="I36">
        <v>3.6</v>
      </c>
      <c r="J36">
        <v>-7.7</v>
      </c>
      <c r="K36">
        <v>-2</v>
      </c>
      <c r="L36">
        <v>42</v>
      </c>
    </row>
    <row r="37" spans="1:12" ht="12.75">
      <c r="A37">
        <v>531</v>
      </c>
      <c r="B37" s="10">
        <v>38838</v>
      </c>
      <c r="D37">
        <v>17.2</v>
      </c>
      <c r="E37">
        <f t="shared" si="0"/>
        <v>-0.1999999999999993</v>
      </c>
      <c r="F37">
        <f t="shared" si="1"/>
        <v>0.1</v>
      </c>
      <c r="G37">
        <v>20.5</v>
      </c>
      <c r="H37">
        <v>-1.4</v>
      </c>
      <c r="I37">
        <v>8.2</v>
      </c>
      <c r="J37">
        <v>-1.9</v>
      </c>
      <c r="K37">
        <v>1.2</v>
      </c>
      <c r="L37">
        <v>-99.9</v>
      </c>
    </row>
    <row r="38" spans="1:12" ht="12.75">
      <c r="A38">
        <v>531</v>
      </c>
      <c r="B38" s="10">
        <v>38839</v>
      </c>
      <c r="D38">
        <v>17.1</v>
      </c>
      <c r="E38">
        <f t="shared" si="0"/>
        <v>0.09999999999999787</v>
      </c>
      <c r="F38">
        <f t="shared" si="1"/>
        <v>0.039999999999999855</v>
      </c>
      <c r="G38">
        <v>20.7</v>
      </c>
      <c r="H38">
        <v>2.2</v>
      </c>
      <c r="I38">
        <v>9.2</v>
      </c>
      <c r="J38">
        <v>-3</v>
      </c>
      <c r="K38">
        <v>2.4</v>
      </c>
      <c r="L38">
        <v>34</v>
      </c>
    </row>
    <row r="39" spans="1:12" ht="12.75">
      <c r="A39">
        <v>531</v>
      </c>
      <c r="B39" s="10">
        <v>38840</v>
      </c>
      <c r="D39">
        <v>16.6</v>
      </c>
      <c r="E39">
        <f t="shared" si="0"/>
        <v>0.5</v>
      </c>
      <c r="F39">
        <f t="shared" si="1"/>
        <v>0.039999999999999855</v>
      </c>
      <c r="G39">
        <v>20.7</v>
      </c>
      <c r="H39">
        <v>1.2</v>
      </c>
      <c r="I39">
        <v>11.6</v>
      </c>
      <c r="J39">
        <v>-0.2</v>
      </c>
      <c r="K39">
        <v>4.3</v>
      </c>
      <c r="L39">
        <v>38</v>
      </c>
    </row>
    <row r="40" spans="1:12" ht="12.75">
      <c r="A40">
        <v>531</v>
      </c>
      <c r="B40" s="10">
        <v>38841</v>
      </c>
      <c r="D40">
        <v>16.1</v>
      </c>
      <c r="E40">
        <f t="shared" si="0"/>
        <v>0.5</v>
      </c>
      <c r="F40">
        <f t="shared" si="1"/>
        <v>0.17999999999999972</v>
      </c>
      <c r="G40">
        <v>20.7</v>
      </c>
      <c r="H40">
        <v>-0.6</v>
      </c>
      <c r="I40">
        <v>12</v>
      </c>
      <c r="J40">
        <v>-0.6</v>
      </c>
      <c r="K40">
        <v>3.1</v>
      </c>
      <c r="L40">
        <v>36</v>
      </c>
    </row>
    <row r="41" spans="1:12" ht="12.75">
      <c r="A41">
        <v>531</v>
      </c>
      <c r="B41" s="10">
        <v>38842</v>
      </c>
      <c r="D41">
        <v>15.7</v>
      </c>
      <c r="E41">
        <f t="shared" si="0"/>
        <v>0.40000000000000213</v>
      </c>
      <c r="F41">
        <f t="shared" si="1"/>
        <v>0.2600000000000001</v>
      </c>
      <c r="G41">
        <v>20.7</v>
      </c>
      <c r="H41">
        <v>-2.4</v>
      </c>
      <c r="I41">
        <v>11</v>
      </c>
      <c r="J41">
        <v>-2.4</v>
      </c>
      <c r="K41">
        <v>2.6</v>
      </c>
      <c r="L41">
        <v>35</v>
      </c>
    </row>
    <row r="42" spans="1:12" ht="12.75">
      <c r="A42">
        <v>531</v>
      </c>
      <c r="B42" s="10">
        <v>38843</v>
      </c>
      <c r="D42">
        <v>15.4</v>
      </c>
      <c r="E42">
        <f t="shared" si="0"/>
        <v>0.29999999999999893</v>
      </c>
      <c r="F42">
        <f t="shared" si="1"/>
        <v>0.35999999999999976</v>
      </c>
      <c r="G42">
        <v>20.7</v>
      </c>
      <c r="H42">
        <v>-3.2</v>
      </c>
      <c r="I42">
        <v>8.9</v>
      </c>
      <c r="J42">
        <v>-3.6</v>
      </c>
      <c r="K42">
        <v>0.5</v>
      </c>
      <c r="L42">
        <v>-99.9</v>
      </c>
    </row>
    <row r="43" spans="1:12" ht="12.75">
      <c r="A43">
        <v>531</v>
      </c>
      <c r="B43" s="10">
        <v>38844</v>
      </c>
      <c r="D43">
        <v>15</v>
      </c>
      <c r="E43">
        <f t="shared" si="0"/>
        <v>0.40000000000000036</v>
      </c>
      <c r="F43">
        <f t="shared" si="1"/>
        <v>0.42000000000000026</v>
      </c>
      <c r="G43">
        <v>20.8</v>
      </c>
      <c r="H43">
        <v>-0.5</v>
      </c>
      <c r="I43">
        <v>7.4</v>
      </c>
      <c r="J43">
        <v>-4.3</v>
      </c>
      <c r="K43">
        <v>0.5</v>
      </c>
      <c r="L43">
        <v>-99.9</v>
      </c>
    </row>
    <row r="44" spans="1:12" ht="12.75">
      <c r="A44">
        <v>531</v>
      </c>
      <c r="B44" s="10">
        <v>38845</v>
      </c>
      <c r="D44">
        <v>14.8</v>
      </c>
      <c r="E44">
        <f t="shared" si="0"/>
        <v>0.1999999999999993</v>
      </c>
      <c r="F44">
        <f t="shared" si="1"/>
        <v>0.36000000000000015</v>
      </c>
      <c r="G44">
        <v>20.9</v>
      </c>
      <c r="H44">
        <v>2.5</v>
      </c>
      <c r="I44">
        <v>8.2</v>
      </c>
      <c r="J44">
        <v>-1.5</v>
      </c>
      <c r="K44">
        <v>2</v>
      </c>
      <c r="L44">
        <v>32</v>
      </c>
    </row>
    <row r="45" spans="1:12" ht="12.75">
      <c r="A45">
        <v>531</v>
      </c>
      <c r="B45" s="10">
        <v>38846</v>
      </c>
      <c r="D45">
        <v>14.8</v>
      </c>
      <c r="E45">
        <f t="shared" si="0"/>
        <v>0</v>
      </c>
      <c r="F45">
        <f t="shared" si="1"/>
        <v>0.2600000000000001</v>
      </c>
      <c r="G45">
        <v>21</v>
      </c>
      <c r="H45">
        <v>-1.2</v>
      </c>
      <c r="I45">
        <v>7.2</v>
      </c>
      <c r="J45">
        <v>-1.4</v>
      </c>
      <c r="K45">
        <v>2.4</v>
      </c>
      <c r="L45">
        <v>-99.9</v>
      </c>
    </row>
    <row r="46" spans="1:12" ht="12.75">
      <c r="A46">
        <v>531</v>
      </c>
      <c r="B46" s="10">
        <v>38847</v>
      </c>
      <c r="D46">
        <v>14.6</v>
      </c>
      <c r="E46">
        <f t="shared" si="0"/>
        <v>0.20000000000000107</v>
      </c>
      <c r="F46">
        <f t="shared" si="1"/>
        <v>0.21999999999999992</v>
      </c>
      <c r="G46">
        <v>21.2</v>
      </c>
      <c r="H46">
        <v>-4.8</v>
      </c>
      <c r="I46">
        <v>7.2</v>
      </c>
      <c r="J46">
        <v>-4.9</v>
      </c>
      <c r="K46">
        <v>0.2</v>
      </c>
      <c r="L46">
        <v>32</v>
      </c>
    </row>
    <row r="47" spans="1:12" ht="12.75">
      <c r="A47">
        <v>531</v>
      </c>
      <c r="B47" s="10">
        <v>38848</v>
      </c>
      <c r="D47">
        <v>14.5</v>
      </c>
      <c r="E47">
        <f t="shared" si="0"/>
        <v>0.09999999999999964</v>
      </c>
      <c r="F47">
        <f t="shared" si="1"/>
        <v>0.18000000000000008</v>
      </c>
      <c r="G47">
        <v>21.2</v>
      </c>
      <c r="H47">
        <v>-3.7</v>
      </c>
      <c r="I47">
        <v>3.5</v>
      </c>
      <c r="J47">
        <v>-7</v>
      </c>
      <c r="K47">
        <v>-2.4</v>
      </c>
      <c r="L47">
        <v>32</v>
      </c>
    </row>
    <row r="48" spans="1:12" ht="12.75">
      <c r="A48">
        <v>531</v>
      </c>
      <c r="B48" s="10">
        <v>38849</v>
      </c>
      <c r="D48">
        <v>14</v>
      </c>
      <c r="E48">
        <f t="shared" si="0"/>
        <v>0.5</v>
      </c>
      <c r="F48">
        <f t="shared" si="1"/>
        <v>0.2</v>
      </c>
      <c r="G48">
        <v>21.2</v>
      </c>
      <c r="H48">
        <v>3</v>
      </c>
      <c r="I48">
        <v>9.3</v>
      </c>
      <c r="J48">
        <v>-5.3</v>
      </c>
      <c r="K48">
        <v>2.5</v>
      </c>
      <c r="L48">
        <v>29</v>
      </c>
    </row>
    <row r="49" spans="1:12" ht="12.75">
      <c r="A49">
        <v>531</v>
      </c>
      <c r="B49" s="10">
        <v>38850</v>
      </c>
      <c r="D49">
        <v>13</v>
      </c>
      <c r="E49">
        <f t="shared" si="0"/>
        <v>1</v>
      </c>
      <c r="F49">
        <f t="shared" si="1"/>
        <v>0.36000000000000015</v>
      </c>
      <c r="G49">
        <v>21.2</v>
      </c>
      <c r="H49">
        <v>5.2</v>
      </c>
      <c r="I49">
        <v>12.7</v>
      </c>
      <c r="J49">
        <v>1.7</v>
      </c>
      <c r="K49">
        <v>6.8</v>
      </c>
      <c r="L49">
        <v>27</v>
      </c>
    </row>
    <row r="50" spans="1:12" ht="12.75">
      <c r="A50">
        <v>531</v>
      </c>
      <c r="B50" s="10">
        <v>38851</v>
      </c>
      <c r="D50">
        <v>12</v>
      </c>
      <c r="E50">
        <f t="shared" si="0"/>
        <v>1</v>
      </c>
      <c r="F50">
        <f t="shared" si="1"/>
        <v>0.5600000000000002</v>
      </c>
      <c r="G50">
        <v>21.2</v>
      </c>
      <c r="H50">
        <v>2.5</v>
      </c>
      <c r="I50">
        <v>13.5</v>
      </c>
      <c r="J50">
        <v>2.5</v>
      </c>
      <c r="K50">
        <v>7.2</v>
      </c>
      <c r="L50">
        <v>24</v>
      </c>
    </row>
    <row r="51" spans="1:12" ht="12.75">
      <c r="A51">
        <v>531</v>
      </c>
      <c r="B51" s="10">
        <v>38852</v>
      </c>
      <c r="D51">
        <v>11.6</v>
      </c>
      <c r="E51">
        <f t="shared" si="0"/>
        <v>0.40000000000000036</v>
      </c>
      <c r="F51">
        <f t="shared" si="1"/>
        <v>0.6</v>
      </c>
      <c r="G51">
        <v>21.2</v>
      </c>
      <c r="H51">
        <v>0.4</v>
      </c>
      <c r="I51">
        <v>12.4</v>
      </c>
      <c r="J51">
        <v>0.1</v>
      </c>
      <c r="K51">
        <v>4.4</v>
      </c>
      <c r="L51">
        <v>24</v>
      </c>
    </row>
    <row r="52" spans="1:12" ht="12.75">
      <c r="A52">
        <v>531</v>
      </c>
      <c r="B52" s="10">
        <v>38853</v>
      </c>
      <c r="D52">
        <v>10.8</v>
      </c>
      <c r="E52">
        <f t="shared" si="0"/>
        <v>0.7999999999999989</v>
      </c>
      <c r="F52">
        <f t="shared" si="1"/>
        <v>0.7399999999999999</v>
      </c>
      <c r="G52">
        <v>21.2</v>
      </c>
      <c r="H52">
        <v>0.7</v>
      </c>
      <c r="I52">
        <v>12.7</v>
      </c>
      <c r="J52">
        <v>-1.5</v>
      </c>
      <c r="K52">
        <v>5</v>
      </c>
      <c r="L52">
        <v>20</v>
      </c>
    </row>
    <row r="53" spans="1:12" ht="12.75">
      <c r="A53">
        <v>531</v>
      </c>
      <c r="B53" s="10">
        <v>38854</v>
      </c>
      <c r="D53">
        <v>9.6</v>
      </c>
      <c r="E53">
        <f t="shared" si="0"/>
        <v>1.200000000000001</v>
      </c>
      <c r="F53">
        <f t="shared" si="1"/>
        <v>0.8800000000000001</v>
      </c>
      <c r="G53">
        <v>21.2</v>
      </c>
      <c r="H53">
        <v>3.5</v>
      </c>
      <c r="I53">
        <v>13.1</v>
      </c>
      <c r="J53">
        <v>-0.2</v>
      </c>
      <c r="K53">
        <v>6.3</v>
      </c>
      <c r="L53">
        <v>19</v>
      </c>
    </row>
    <row r="54" spans="1:12" ht="12.75">
      <c r="A54">
        <v>531</v>
      </c>
      <c r="B54" s="10">
        <v>38855</v>
      </c>
      <c r="D54">
        <v>8.6</v>
      </c>
      <c r="E54">
        <f t="shared" si="0"/>
        <v>1</v>
      </c>
      <c r="F54">
        <f t="shared" si="1"/>
        <v>0.8800000000000001</v>
      </c>
      <c r="G54">
        <v>21.2</v>
      </c>
      <c r="H54">
        <v>3.8</v>
      </c>
      <c r="I54">
        <v>14.3</v>
      </c>
      <c r="J54">
        <v>2.2</v>
      </c>
      <c r="K54">
        <v>7.2</v>
      </c>
      <c r="L54">
        <v>16</v>
      </c>
    </row>
    <row r="55" spans="1:12" ht="12.75">
      <c r="A55">
        <v>531</v>
      </c>
      <c r="B55" s="10">
        <v>38856</v>
      </c>
      <c r="D55">
        <v>7.4</v>
      </c>
      <c r="E55">
        <f t="shared" si="0"/>
        <v>1.1999999999999993</v>
      </c>
      <c r="F55">
        <f t="shared" si="1"/>
        <v>0.9199999999999999</v>
      </c>
      <c r="G55">
        <v>21.2</v>
      </c>
      <c r="H55">
        <v>7.1</v>
      </c>
      <c r="I55">
        <v>15</v>
      </c>
      <c r="J55">
        <v>3.4</v>
      </c>
      <c r="K55">
        <v>8.4</v>
      </c>
      <c r="L55">
        <v>14</v>
      </c>
    </row>
    <row r="56" spans="1:12" ht="12.75">
      <c r="A56">
        <v>531</v>
      </c>
      <c r="B56" s="10">
        <v>38857</v>
      </c>
      <c r="D56">
        <v>6.5</v>
      </c>
      <c r="E56">
        <f t="shared" si="0"/>
        <v>0.9000000000000004</v>
      </c>
      <c r="F56">
        <f t="shared" si="1"/>
        <v>1.02</v>
      </c>
      <c r="G56">
        <v>21.2</v>
      </c>
      <c r="H56">
        <v>6.5</v>
      </c>
      <c r="I56">
        <v>14.9</v>
      </c>
      <c r="J56">
        <v>5</v>
      </c>
      <c r="K56">
        <v>8.7</v>
      </c>
      <c r="L56">
        <v>12</v>
      </c>
    </row>
    <row r="57" spans="1:12" ht="12.75">
      <c r="A57">
        <v>531</v>
      </c>
      <c r="B57" s="10">
        <v>38858</v>
      </c>
      <c r="D57">
        <v>5.5</v>
      </c>
      <c r="E57">
        <f t="shared" si="0"/>
        <v>1</v>
      </c>
      <c r="F57">
        <f t="shared" si="1"/>
        <v>1.06</v>
      </c>
      <c r="G57">
        <v>21.2</v>
      </c>
      <c r="H57">
        <v>6.6</v>
      </c>
      <c r="I57">
        <v>14</v>
      </c>
      <c r="J57">
        <v>3.7</v>
      </c>
      <c r="K57">
        <v>8.4</v>
      </c>
      <c r="L57">
        <v>9</v>
      </c>
    </row>
    <row r="58" spans="1:12" ht="12.75">
      <c r="A58">
        <v>531</v>
      </c>
      <c r="B58" s="10">
        <v>38859</v>
      </c>
      <c r="D58">
        <v>4.4</v>
      </c>
      <c r="E58">
        <f t="shared" si="0"/>
        <v>1.0999999999999996</v>
      </c>
      <c r="F58">
        <f t="shared" si="1"/>
        <v>1.0399999999999998</v>
      </c>
      <c r="G58">
        <v>21.2</v>
      </c>
      <c r="H58">
        <v>5.2</v>
      </c>
      <c r="I58">
        <v>16</v>
      </c>
      <c r="J58">
        <v>5</v>
      </c>
      <c r="K58">
        <v>9.4</v>
      </c>
      <c r="L58">
        <v>7</v>
      </c>
    </row>
    <row r="59" spans="1:12" ht="12.75">
      <c r="A59">
        <v>531</v>
      </c>
      <c r="B59" s="10">
        <v>38860</v>
      </c>
      <c r="D59">
        <v>3.9</v>
      </c>
      <c r="E59">
        <f t="shared" si="0"/>
        <v>0.5000000000000004</v>
      </c>
      <c r="F59">
        <f t="shared" si="1"/>
        <v>0.9399999999999998</v>
      </c>
      <c r="G59">
        <v>21.3</v>
      </c>
      <c r="H59">
        <v>0.3</v>
      </c>
      <c r="I59">
        <v>13.2</v>
      </c>
      <c r="J59">
        <v>0</v>
      </c>
      <c r="K59">
        <v>5.6</v>
      </c>
      <c r="L59">
        <v>-99.9</v>
      </c>
    </row>
    <row r="60" spans="1:12" ht="12.75">
      <c r="A60">
        <v>531</v>
      </c>
      <c r="B60" s="10">
        <v>38861</v>
      </c>
      <c r="D60">
        <v>3.2</v>
      </c>
      <c r="E60">
        <f t="shared" si="0"/>
        <v>0.6999999999999997</v>
      </c>
      <c r="F60">
        <f t="shared" si="1"/>
        <v>0.8400000000000001</v>
      </c>
      <c r="G60">
        <v>21.4</v>
      </c>
      <c r="H60">
        <v>2.2</v>
      </c>
      <c r="I60">
        <v>8.6</v>
      </c>
      <c r="J60">
        <v>-1.3</v>
      </c>
      <c r="K60">
        <v>3.2</v>
      </c>
      <c r="L60">
        <v>3</v>
      </c>
    </row>
    <row r="61" spans="1:12" ht="12.75">
      <c r="A61">
        <v>531</v>
      </c>
      <c r="B61" s="10">
        <v>38862</v>
      </c>
      <c r="D61">
        <v>1.6</v>
      </c>
      <c r="E61">
        <f t="shared" si="0"/>
        <v>1.6</v>
      </c>
      <c r="F61">
        <f t="shared" si="1"/>
        <v>0.9800000000000001</v>
      </c>
      <c r="G61">
        <v>21.4</v>
      </c>
      <c r="H61">
        <v>5.3</v>
      </c>
      <c r="I61">
        <v>15.3</v>
      </c>
      <c r="J61">
        <v>-0.2</v>
      </c>
      <c r="K61">
        <v>7.6</v>
      </c>
      <c r="L61">
        <v>0</v>
      </c>
    </row>
    <row r="62" spans="1:12" ht="12.75">
      <c r="A62">
        <v>531</v>
      </c>
      <c r="B62" s="10">
        <v>38863</v>
      </c>
      <c r="D62">
        <v>0.6</v>
      </c>
      <c r="E62">
        <f t="shared" si="0"/>
        <v>1</v>
      </c>
      <c r="F62">
        <f t="shared" si="1"/>
        <v>0.9800000000000001</v>
      </c>
      <c r="G62">
        <v>21.4</v>
      </c>
      <c r="H62">
        <v>6.1</v>
      </c>
      <c r="I62">
        <v>17.6</v>
      </c>
      <c r="J62">
        <v>4.2</v>
      </c>
      <c r="K62">
        <v>9.5</v>
      </c>
      <c r="L62">
        <v>-99.9</v>
      </c>
    </row>
    <row r="63" spans="1:12" ht="12.75">
      <c r="A63">
        <v>531</v>
      </c>
      <c r="B63" s="10">
        <v>38864</v>
      </c>
      <c r="D63">
        <v>0.2</v>
      </c>
      <c r="E63">
        <f t="shared" si="0"/>
        <v>0.39999999999999997</v>
      </c>
      <c r="F63">
        <f t="shared" si="1"/>
        <v>0.8400000000000001</v>
      </c>
      <c r="G63">
        <v>21.4</v>
      </c>
      <c r="H63">
        <v>6.5</v>
      </c>
      <c r="I63">
        <v>17.9</v>
      </c>
      <c r="J63">
        <v>5</v>
      </c>
      <c r="K63">
        <v>10.2</v>
      </c>
      <c r="L63">
        <v>-99.9</v>
      </c>
    </row>
    <row r="64" spans="1:12" ht="12.75">
      <c r="A64">
        <v>531</v>
      </c>
      <c r="B64" s="13">
        <v>38865</v>
      </c>
      <c r="C64" s="9"/>
      <c r="D64" s="9">
        <v>0</v>
      </c>
      <c r="E64" s="9">
        <f t="shared" si="0"/>
        <v>0.2</v>
      </c>
      <c r="F64" s="9">
        <f t="shared" si="1"/>
        <v>0.78</v>
      </c>
      <c r="G64" s="9">
        <v>21.4</v>
      </c>
      <c r="H64" s="9">
        <v>5.9</v>
      </c>
      <c r="I64" s="9">
        <v>15.5</v>
      </c>
      <c r="J64" s="9">
        <v>4.4</v>
      </c>
      <c r="K64" s="9">
        <v>9.1</v>
      </c>
      <c r="L64" s="9">
        <v>-99.9</v>
      </c>
    </row>
    <row r="65" spans="4:13" ht="12.75">
      <c r="D65" s="14" t="s">
        <v>31</v>
      </c>
      <c r="E65" s="15">
        <f>AVERAGE(E16:E64)</f>
        <v>0.39387755102040817</v>
      </c>
      <c r="F65" s="15">
        <f>AVERAGE(F20:F64)</f>
        <v>0.392</v>
      </c>
      <c r="G65">
        <f>G64-G15</f>
        <v>2.6999999999999993</v>
      </c>
      <c r="H65" t="s">
        <v>32</v>
      </c>
      <c r="J65" s="14" t="s">
        <v>33</v>
      </c>
      <c r="K65" s="16">
        <f>AVERAGE(K15:K64)</f>
        <v>3.4619999999999997</v>
      </c>
      <c r="L65" s="14" t="s">
        <v>34</v>
      </c>
      <c r="M65" s="17" t="e">
        <f>AVERAGE(M34:M57)</f>
        <v>#DIV/0!</v>
      </c>
    </row>
    <row r="66" spans="4:7" ht="12.75">
      <c r="D66" s="14" t="s">
        <v>35</v>
      </c>
      <c r="E66" s="18">
        <f>MAX(E16:E64)</f>
        <v>1.6</v>
      </c>
      <c r="F66" s="18">
        <f>MAX(F20:F64)</f>
        <v>1.06</v>
      </c>
      <c r="G66" s="18"/>
    </row>
    <row r="67" spans="4:7" ht="12.75">
      <c r="D67" s="14" t="s">
        <v>36</v>
      </c>
      <c r="E67" s="16">
        <f>COUNT(E16:E64)</f>
        <v>49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xSplit="2" ySplit="5" topLeftCell="C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01" sqref="O101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56</v>
      </c>
    </row>
    <row r="3" spans="4:6" ht="12.75">
      <c r="D3">
        <f>+MAX(D6:D112)</f>
        <v>17.2</v>
      </c>
      <c r="E3" s="14"/>
      <c r="F3" s="3" t="s">
        <v>58</v>
      </c>
    </row>
    <row r="4" spans="5:6" ht="12.75">
      <c r="E4" s="14" t="s">
        <v>60</v>
      </c>
      <c r="F4" s="32" t="s">
        <v>60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>
        <v>531</v>
      </c>
      <c r="B6" s="63">
        <v>42795</v>
      </c>
      <c r="D6">
        <v>13</v>
      </c>
      <c r="G6">
        <v>13.2</v>
      </c>
      <c r="H6">
        <v>-17.3</v>
      </c>
      <c r="I6">
        <v>-5.7</v>
      </c>
      <c r="J6">
        <v>-18.7</v>
      </c>
      <c r="K6">
        <v>-12.6</v>
      </c>
      <c r="L6">
        <v>48</v>
      </c>
    </row>
    <row r="7" spans="1:12" ht="15">
      <c r="A7">
        <v>531</v>
      </c>
      <c r="B7" s="63">
        <v>42796</v>
      </c>
      <c r="D7">
        <v>13.1</v>
      </c>
      <c r="G7">
        <v>13.4</v>
      </c>
      <c r="H7">
        <v>-13</v>
      </c>
      <c r="I7">
        <v>-0.8</v>
      </c>
      <c r="J7">
        <v>-14.5</v>
      </c>
      <c r="K7">
        <v>-8.2</v>
      </c>
      <c r="L7">
        <v>48</v>
      </c>
    </row>
    <row r="8" spans="1:12" ht="15">
      <c r="A8">
        <v>531</v>
      </c>
      <c r="B8" s="63">
        <v>42797</v>
      </c>
      <c r="D8">
        <v>13.2</v>
      </c>
      <c r="G8">
        <v>13.5</v>
      </c>
      <c r="H8">
        <v>-6.9</v>
      </c>
      <c r="I8">
        <v>4.6</v>
      </c>
      <c r="J8">
        <v>-10.6</v>
      </c>
      <c r="K8">
        <v>-2.6</v>
      </c>
      <c r="L8">
        <v>47</v>
      </c>
    </row>
    <row r="9" spans="1:12" ht="15">
      <c r="A9">
        <v>531</v>
      </c>
      <c r="B9" s="63">
        <v>42798</v>
      </c>
      <c r="D9">
        <v>13.3</v>
      </c>
      <c r="G9">
        <v>13.5</v>
      </c>
      <c r="H9">
        <v>-3.2</v>
      </c>
      <c r="I9">
        <v>6.2</v>
      </c>
      <c r="J9">
        <v>-4.8</v>
      </c>
      <c r="K9">
        <v>-0.4</v>
      </c>
      <c r="L9">
        <v>47</v>
      </c>
    </row>
    <row r="10" spans="1:12" ht="15">
      <c r="A10">
        <v>531</v>
      </c>
      <c r="B10" s="63">
        <v>42799</v>
      </c>
      <c r="D10">
        <v>13.4</v>
      </c>
      <c r="G10">
        <v>13.6</v>
      </c>
      <c r="H10">
        <v>-2.3</v>
      </c>
      <c r="I10">
        <v>6.2</v>
      </c>
      <c r="J10">
        <v>-5.3</v>
      </c>
      <c r="K10">
        <v>-1.1</v>
      </c>
      <c r="L10">
        <v>46</v>
      </c>
    </row>
    <row r="11" spans="1:12" ht="15">
      <c r="A11">
        <v>531</v>
      </c>
      <c r="B11" s="63">
        <v>42800</v>
      </c>
      <c r="D11">
        <v>13.4</v>
      </c>
      <c r="G11">
        <v>13.6</v>
      </c>
      <c r="H11">
        <v>-5.2</v>
      </c>
      <c r="I11">
        <v>-5.2</v>
      </c>
      <c r="J11">
        <v>-17.4</v>
      </c>
      <c r="K11">
        <v>-13.5</v>
      </c>
      <c r="L11">
        <v>46</v>
      </c>
    </row>
    <row r="12" spans="1:12" ht="15">
      <c r="A12">
        <v>531</v>
      </c>
      <c r="B12" s="63">
        <v>42801</v>
      </c>
      <c r="D12">
        <v>13.4</v>
      </c>
      <c r="G12">
        <v>13.6</v>
      </c>
      <c r="H12">
        <v>-17.1</v>
      </c>
      <c r="I12">
        <v>-2.2</v>
      </c>
      <c r="J12">
        <v>-17.1</v>
      </c>
      <c r="K12">
        <v>-9.6</v>
      </c>
      <c r="L12">
        <v>49</v>
      </c>
    </row>
    <row r="13" spans="1:12" ht="15">
      <c r="A13">
        <v>531</v>
      </c>
      <c r="B13" s="63">
        <v>42802</v>
      </c>
      <c r="D13">
        <v>13.6</v>
      </c>
      <c r="G13">
        <v>13.7</v>
      </c>
      <c r="H13">
        <v>-6.4</v>
      </c>
      <c r="I13">
        <v>4.8</v>
      </c>
      <c r="J13">
        <v>-6.8</v>
      </c>
      <c r="K13">
        <v>-1.9</v>
      </c>
      <c r="L13">
        <v>48</v>
      </c>
    </row>
    <row r="14" spans="1:12" ht="15">
      <c r="A14">
        <v>531</v>
      </c>
      <c r="B14" s="63">
        <v>42803</v>
      </c>
      <c r="D14">
        <v>13.8</v>
      </c>
      <c r="G14">
        <v>14</v>
      </c>
      <c r="H14">
        <v>-1.7</v>
      </c>
      <c r="I14">
        <v>6.3</v>
      </c>
      <c r="J14">
        <v>-2.7</v>
      </c>
      <c r="K14">
        <v>0.8</v>
      </c>
      <c r="L14">
        <v>48</v>
      </c>
    </row>
    <row r="15" spans="1:12" ht="15">
      <c r="A15">
        <v>531</v>
      </c>
      <c r="B15" s="63">
        <v>42804</v>
      </c>
      <c r="D15">
        <v>13.8</v>
      </c>
      <c r="G15">
        <v>14</v>
      </c>
      <c r="H15">
        <v>-1.8</v>
      </c>
      <c r="I15">
        <v>8.2</v>
      </c>
      <c r="J15">
        <v>-2.6</v>
      </c>
      <c r="K15">
        <v>1.8</v>
      </c>
      <c r="L15">
        <v>47</v>
      </c>
    </row>
    <row r="16" spans="1:12" ht="15">
      <c r="A16">
        <v>531</v>
      </c>
      <c r="B16" s="63">
        <v>42805</v>
      </c>
      <c r="D16">
        <v>13.9</v>
      </c>
      <c r="G16">
        <v>14</v>
      </c>
      <c r="H16">
        <v>-2.6</v>
      </c>
      <c r="I16">
        <v>6.2</v>
      </c>
      <c r="J16">
        <v>-5.1</v>
      </c>
      <c r="K16">
        <v>-0.4</v>
      </c>
      <c r="L16">
        <v>46</v>
      </c>
    </row>
    <row r="17" spans="1:12" ht="15">
      <c r="A17">
        <v>531</v>
      </c>
      <c r="B17" s="63">
        <v>42806</v>
      </c>
      <c r="D17">
        <v>14</v>
      </c>
      <c r="G17">
        <v>14.2</v>
      </c>
      <c r="H17">
        <v>-1.3</v>
      </c>
      <c r="I17">
        <v>0.7</v>
      </c>
      <c r="J17">
        <v>-7</v>
      </c>
      <c r="K17">
        <v>-2.8</v>
      </c>
      <c r="L17">
        <v>46</v>
      </c>
    </row>
    <row r="18" spans="1:12" ht="15">
      <c r="A18">
        <v>531</v>
      </c>
      <c r="B18" s="63">
        <v>42807</v>
      </c>
      <c r="D18">
        <v>14</v>
      </c>
      <c r="G18">
        <v>14.2</v>
      </c>
      <c r="H18">
        <v>-6</v>
      </c>
      <c r="I18">
        <v>2.7</v>
      </c>
      <c r="J18">
        <v>-9.3</v>
      </c>
      <c r="K18">
        <v>-1.7</v>
      </c>
      <c r="L18">
        <v>47</v>
      </c>
    </row>
    <row r="19" spans="1:12" ht="15">
      <c r="A19">
        <v>531</v>
      </c>
      <c r="B19" s="63">
        <v>42808</v>
      </c>
      <c r="D19">
        <v>14</v>
      </c>
      <c r="G19">
        <v>14.2</v>
      </c>
      <c r="H19">
        <v>-0.4</v>
      </c>
      <c r="I19">
        <v>7.2</v>
      </c>
      <c r="J19">
        <v>-0.4</v>
      </c>
      <c r="K19">
        <v>2.3</v>
      </c>
      <c r="L19">
        <v>46</v>
      </c>
    </row>
    <row r="20" spans="1:12" ht="15">
      <c r="A20">
        <v>531</v>
      </c>
      <c r="B20" s="63">
        <v>42809</v>
      </c>
      <c r="D20">
        <v>14.1</v>
      </c>
      <c r="G20">
        <v>14.4</v>
      </c>
      <c r="H20">
        <v>1.1</v>
      </c>
      <c r="I20">
        <v>10</v>
      </c>
      <c r="J20">
        <v>-0.1</v>
      </c>
      <c r="K20">
        <v>3.8</v>
      </c>
      <c r="L20">
        <v>45</v>
      </c>
    </row>
    <row r="21" spans="1:12" ht="15">
      <c r="A21">
        <v>531</v>
      </c>
      <c r="B21" s="63">
        <v>42810</v>
      </c>
      <c r="D21">
        <v>14.1</v>
      </c>
      <c r="G21">
        <v>14.4</v>
      </c>
      <c r="H21">
        <v>1.5</v>
      </c>
      <c r="I21">
        <v>8.8</v>
      </c>
      <c r="J21">
        <v>0.5</v>
      </c>
      <c r="K21">
        <v>3.6</v>
      </c>
      <c r="L21">
        <v>45</v>
      </c>
    </row>
    <row r="22" spans="1:12" ht="15">
      <c r="A22">
        <v>531</v>
      </c>
      <c r="B22" s="63">
        <v>42811</v>
      </c>
      <c r="D22">
        <v>14.1</v>
      </c>
      <c r="G22">
        <v>14.4</v>
      </c>
      <c r="H22">
        <v>2</v>
      </c>
      <c r="I22">
        <v>10.4</v>
      </c>
      <c r="J22">
        <v>0.3</v>
      </c>
      <c r="K22">
        <v>3.9</v>
      </c>
      <c r="L22">
        <v>44</v>
      </c>
    </row>
    <row r="23" spans="1:12" ht="15">
      <c r="A23">
        <v>531</v>
      </c>
      <c r="B23" s="63">
        <v>42812</v>
      </c>
      <c r="D23">
        <v>14.1</v>
      </c>
      <c r="G23">
        <v>14.4</v>
      </c>
      <c r="H23">
        <v>2.6</v>
      </c>
      <c r="I23">
        <v>12.6</v>
      </c>
      <c r="J23">
        <v>0.5</v>
      </c>
      <c r="K23">
        <v>5.6</v>
      </c>
      <c r="L23">
        <v>43</v>
      </c>
    </row>
    <row r="24" spans="1:12" ht="15">
      <c r="A24">
        <v>531</v>
      </c>
      <c r="B24" s="63">
        <v>42813</v>
      </c>
      <c r="D24">
        <v>14.1</v>
      </c>
      <c r="G24">
        <v>14.4</v>
      </c>
      <c r="H24">
        <v>3.2</v>
      </c>
      <c r="I24">
        <v>11.2</v>
      </c>
      <c r="J24">
        <v>1.2</v>
      </c>
      <c r="K24">
        <v>4.7</v>
      </c>
      <c r="L24">
        <v>42</v>
      </c>
    </row>
    <row r="25" spans="1:12" ht="15">
      <c r="A25">
        <v>531</v>
      </c>
      <c r="B25" s="63">
        <v>42814</v>
      </c>
      <c r="D25">
        <v>14.1</v>
      </c>
      <c r="G25">
        <v>14.4</v>
      </c>
      <c r="H25">
        <v>3</v>
      </c>
      <c r="I25">
        <v>9.7</v>
      </c>
      <c r="J25">
        <v>0.5</v>
      </c>
      <c r="K25">
        <v>4.1</v>
      </c>
      <c r="L25">
        <v>42</v>
      </c>
    </row>
    <row r="26" spans="1:12" ht="15">
      <c r="A26">
        <v>531</v>
      </c>
      <c r="B26" s="63">
        <v>42815</v>
      </c>
      <c r="D26">
        <v>14.1</v>
      </c>
      <c r="G26">
        <v>14.4</v>
      </c>
      <c r="H26">
        <v>1.3</v>
      </c>
      <c r="I26">
        <v>10.2</v>
      </c>
      <c r="J26">
        <v>0.1</v>
      </c>
      <c r="K26">
        <v>3.9</v>
      </c>
      <c r="L26">
        <v>41</v>
      </c>
    </row>
    <row r="27" spans="1:12" ht="15">
      <c r="A27">
        <v>531</v>
      </c>
      <c r="B27" s="63">
        <v>42816</v>
      </c>
      <c r="D27">
        <v>14.1</v>
      </c>
      <c r="G27">
        <v>14.4</v>
      </c>
      <c r="H27">
        <v>2.7</v>
      </c>
      <c r="I27">
        <v>11.2</v>
      </c>
      <c r="J27">
        <v>0.7</v>
      </c>
      <c r="K27">
        <v>4.3</v>
      </c>
      <c r="L27">
        <v>41</v>
      </c>
    </row>
    <row r="28" spans="1:12" ht="15">
      <c r="A28">
        <v>531</v>
      </c>
      <c r="B28" s="63">
        <v>42817</v>
      </c>
      <c r="D28">
        <v>14.1</v>
      </c>
      <c r="G28">
        <v>14.5</v>
      </c>
      <c r="H28">
        <v>1.5</v>
      </c>
      <c r="I28">
        <v>7.8</v>
      </c>
      <c r="J28">
        <v>-3.3</v>
      </c>
      <c r="K28">
        <v>0.5</v>
      </c>
      <c r="L28">
        <v>40</v>
      </c>
    </row>
    <row r="29" spans="1:12" ht="15">
      <c r="A29">
        <v>531</v>
      </c>
      <c r="B29" s="63">
        <v>42818</v>
      </c>
      <c r="D29">
        <v>14.2</v>
      </c>
      <c r="G29">
        <v>14.5</v>
      </c>
      <c r="H29">
        <v>-3.2</v>
      </c>
      <c r="I29">
        <v>-0.8</v>
      </c>
      <c r="J29">
        <v>-6</v>
      </c>
      <c r="K29">
        <v>-3.9</v>
      </c>
      <c r="L29">
        <v>42</v>
      </c>
    </row>
    <row r="30" spans="1:12" ht="15">
      <c r="A30">
        <v>531</v>
      </c>
      <c r="B30" s="63">
        <v>42819</v>
      </c>
      <c r="D30">
        <v>14.2</v>
      </c>
      <c r="G30">
        <v>14.5</v>
      </c>
      <c r="H30">
        <v>-5.5</v>
      </c>
      <c r="I30">
        <v>9.1</v>
      </c>
      <c r="J30">
        <v>-6.4</v>
      </c>
      <c r="K30">
        <v>0.3</v>
      </c>
      <c r="L30">
        <v>42</v>
      </c>
    </row>
    <row r="31" spans="1:12" ht="15">
      <c r="A31">
        <v>531</v>
      </c>
      <c r="B31" s="63">
        <v>42820</v>
      </c>
      <c r="D31">
        <v>14.4</v>
      </c>
      <c r="G31">
        <v>14.7</v>
      </c>
      <c r="H31">
        <v>-2.8</v>
      </c>
      <c r="I31">
        <v>3.3</v>
      </c>
      <c r="J31">
        <v>-5.6</v>
      </c>
      <c r="K31">
        <v>-1.8</v>
      </c>
      <c r="L31">
        <v>40</v>
      </c>
    </row>
    <row r="32" spans="1:12" ht="15">
      <c r="A32">
        <v>531</v>
      </c>
      <c r="B32" s="63">
        <v>42821</v>
      </c>
      <c r="D32">
        <v>14.6</v>
      </c>
      <c r="G32">
        <v>14.8</v>
      </c>
      <c r="H32">
        <v>-5.6</v>
      </c>
      <c r="I32">
        <v>7.1</v>
      </c>
      <c r="J32">
        <v>-7.4</v>
      </c>
      <c r="K32">
        <v>-1</v>
      </c>
      <c r="L32">
        <v>41</v>
      </c>
    </row>
    <row r="33" spans="1:12" ht="15">
      <c r="A33">
        <v>531</v>
      </c>
      <c r="B33" s="63">
        <v>42822</v>
      </c>
      <c r="D33">
        <v>14.7</v>
      </c>
      <c r="G33">
        <v>14.9</v>
      </c>
      <c r="H33">
        <v>-2.3</v>
      </c>
      <c r="I33">
        <v>3.6</v>
      </c>
      <c r="J33">
        <v>-5</v>
      </c>
      <c r="K33">
        <v>-2.3</v>
      </c>
      <c r="L33">
        <v>41</v>
      </c>
    </row>
    <row r="34" spans="1:12" ht="15">
      <c r="A34">
        <v>531</v>
      </c>
      <c r="B34" s="63">
        <v>42823</v>
      </c>
      <c r="D34">
        <v>15.6</v>
      </c>
      <c r="G34">
        <v>15.8</v>
      </c>
      <c r="H34">
        <v>-5</v>
      </c>
      <c r="I34">
        <v>1.5</v>
      </c>
      <c r="J34">
        <v>-6.3</v>
      </c>
      <c r="K34">
        <v>-3.7</v>
      </c>
      <c r="L34">
        <v>50</v>
      </c>
    </row>
    <row r="35" spans="1:12" ht="15">
      <c r="A35">
        <v>531</v>
      </c>
      <c r="B35" s="63">
        <v>42824</v>
      </c>
      <c r="D35">
        <v>15.6</v>
      </c>
      <c r="G35">
        <v>15.8</v>
      </c>
      <c r="H35">
        <v>-6.3</v>
      </c>
      <c r="I35">
        <v>7.5</v>
      </c>
      <c r="J35">
        <v>-6.7</v>
      </c>
      <c r="K35">
        <v>-0.5</v>
      </c>
      <c r="L35">
        <v>49</v>
      </c>
    </row>
    <row r="36" spans="1:12" ht="15">
      <c r="A36">
        <v>531</v>
      </c>
      <c r="B36" s="63">
        <v>42825</v>
      </c>
      <c r="D36">
        <v>15.7</v>
      </c>
      <c r="G36">
        <v>16</v>
      </c>
      <c r="H36">
        <v>-1.8</v>
      </c>
      <c r="I36">
        <v>0.5</v>
      </c>
      <c r="J36">
        <v>-6.6</v>
      </c>
      <c r="K36">
        <v>-3</v>
      </c>
      <c r="L36">
        <v>48</v>
      </c>
    </row>
    <row r="37" spans="1:12" ht="15">
      <c r="A37">
        <v>531</v>
      </c>
      <c r="B37" s="63">
        <v>42826</v>
      </c>
      <c r="D37">
        <v>16.1</v>
      </c>
      <c r="G37">
        <v>16.5</v>
      </c>
      <c r="H37">
        <v>-6.6</v>
      </c>
      <c r="I37">
        <v>3.3</v>
      </c>
      <c r="J37">
        <v>-7.3</v>
      </c>
      <c r="K37">
        <v>-3.7</v>
      </c>
      <c r="L37">
        <v>54</v>
      </c>
    </row>
    <row r="38" spans="1:12" ht="15">
      <c r="A38">
        <v>531</v>
      </c>
      <c r="B38" s="63">
        <v>42827</v>
      </c>
      <c r="D38">
        <v>16.2</v>
      </c>
      <c r="G38">
        <v>16.5</v>
      </c>
      <c r="H38">
        <v>-4.2</v>
      </c>
      <c r="I38">
        <v>3.9</v>
      </c>
      <c r="J38">
        <v>-6.3</v>
      </c>
      <c r="K38">
        <v>-2.2</v>
      </c>
      <c r="L38">
        <v>50</v>
      </c>
    </row>
    <row r="39" spans="1:12" ht="15">
      <c r="A39">
        <v>531</v>
      </c>
      <c r="B39" s="63">
        <v>42828</v>
      </c>
      <c r="D39">
        <v>16.5</v>
      </c>
      <c r="G39">
        <v>16.8</v>
      </c>
      <c r="H39">
        <v>-6.3</v>
      </c>
      <c r="I39">
        <v>0.1</v>
      </c>
      <c r="J39">
        <v>-10</v>
      </c>
      <c r="K39">
        <v>-5.6</v>
      </c>
      <c r="L39">
        <v>51</v>
      </c>
    </row>
    <row r="40" spans="1:12" ht="15">
      <c r="A40">
        <v>531</v>
      </c>
      <c r="B40" s="63">
        <v>42829</v>
      </c>
      <c r="D40">
        <v>16.6</v>
      </c>
      <c r="G40">
        <v>16.8</v>
      </c>
      <c r="H40">
        <v>-7.2</v>
      </c>
      <c r="I40">
        <v>-1.6</v>
      </c>
      <c r="J40">
        <v>-11.8</v>
      </c>
      <c r="K40">
        <v>-7.7</v>
      </c>
      <c r="L40">
        <v>54</v>
      </c>
    </row>
    <row r="41" spans="1:12" ht="15">
      <c r="A41">
        <v>531</v>
      </c>
      <c r="B41" s="63">
        <v>42830</v>
      </c>
      <c r="D41">
        <v>17</v>
      </c>
      <c r="G41">
        <v>17.3</v>
      </c>
      <c r="H41">
        <v>-11.5</v>
      </c>
      <c r="I41">
        <v>0.4</v>
      </c>
      <c r="J41">
        <v>-13.3</v>
      </c>
      <c r="K41">
        <v>-6.3</v>
      </c>
      <c r="L41">
        <v>58</v>
      </c>
    </row>
    <row r="42" spans="1:12" ht="15">
      <c r="A42">
        <v>531</v>
      </c>
      <c r="B42" s="63">
        <v>42831</v>
      </c>
      <c r="D42">
        <v>17.2</v>
      </c>
      <c r="G42">
        <v>17.5</v>
      </c>
      <c r="H42">
        <v>-5.8</v>
      </c>
      <c r="I42">
        <v>8.6</v>
      </c>
      <c r="J42">
        <v>-7.5</v>
      </c>
      <c r="K42">
        <v>0.3</v>
      </c>
      <c r="L42">
        <v>57</v>
      </c>
    </row>
    <row r="43" spans="1:12" ht="15">
      <c r="A43">
        <v>531</v>
      </c>
      <c r="B43" s="63">
        <v>42832</v>
      </c>
      <c r="D43">
        <v>17.2</v>
      </c>
      <c r="G43">
        <v>17.6</v>
      </c>
      <c r="H43">
        <v>-0.1</v>
      </c>
      <c r="I43">
        <v>11.4</v>
      </c>
      <c r="J43">
        <v>-0.4</v>
      </c>
      <c r="K43">
        <v>4</v>
      </c>
      <c r="L43">
        <v>54</v>
      </c>
    </row>
    <row r="44" spans="1:12" ht="15">
      <c r="A44">
        <v>531</v>
      </c>
      <c r="B44" s="63">
        <v>42833</v>
      </c>
      <c r="D44">
        <v>17.2</v>
      </c>
      <c r="G44">
        <v>17.7</v>
      </c>
      <c r="H44">
        <v>2.4</v>
      </c>
      <c r="I44">
        <v>10.7</v>
      </c>
      <c r="J44">
        <v>-2.3</v>
      </c>
      <c r="K44">
        <v>3.2</v>
      </c>
      <c r="L44">
        <v>52</v>
      </c>
    </row>
    <row r="45" spans="1:12" ht="15">
      <c r="A45">
        <v>531</v>
      </c>
      <c r="B45" s="63">
        <v>42834</v>
      </c>
      <c r="D45">
        <v>17.2</v>
      </c>
      <c r="G45">
        <v>17.7</v>
      </c>
      <c r="H45">
        <v>-1.8</v>
      </c>
      <c r="I45">
        <v>0.7</v>
      </c>
      <c r="J45">
        <v>-9.4</v>
      </c>
      <c r="K45">
        <v>-4.5</v>
      </c>
      <c r="L45">
        <v>51</v>
      </c>
    </row>
    <row r="46" spans="1:12" ht="15">
      <c r="A46">
        <v>531</v>
      </c>
      <c r="B46" s="63">
        <v>42835</v>
      </c>
      <c r="D46">
        <v>17.2</v>
      </c>
      <c r="G46">
        <v>17.7</v>
      </c>
      <c r="H46">
        <v>-9.1</v>
      </c>
      <c r="I46">
        <v>5.8</v>
      </c>
      <c r="J46">
        <v>-14.1</v>
      </c>
      <c r="K46">
        <v>-3.2</v>
      </c>
      <c r="L46">
        <v>51</v>
      </c>
    </row>
    <row r="47" spans="1:12" ht="15">
      <c r="A47">
        <v>531</v>
      </c>
      <c r="B47" s="63">
        <v>42836</v>
      </c>
      <c r="D47">
        <v>17.2</v>
      </c>
      <c r="G47">
        <v>17.7</v>
      </c>
      <c r="H47">
        <v>-4.2</v>
      </c>
      <c r="I47">
        <v>9.1</v>
      </c>
      <c r="J47">
        <v>-4.9</v>
      </c>
      <c r="K47">
        <v>1.4</v>
      </c>
      <c r="L47">
        <v>50</v>
      </c>
    </row>
    <row r="48" spans="1:12" ht="15">
      <c r="A48">
        <v>531</v>
      </c>
      <c r="B48" s="63">
        <v>42837</v>
      </c>
      <c r="D48">
        <v>17.2</v>
      </c>
      <c r="G48">
        <v>17.7</v>
      </c>
      <c r="H48">
        <v>0.8</v>
      </c>
      <c r="I48">
        <v>12.7</v>
      </c>
      <c r="J48">
        <v>-0.6</v>
      </c>
      <c r="K48">
        <v>4.5</v>
      </c>
      <c r="L48">
        <v>50</v>
      </c>
    </row>
    <row r="49" spans="1:12" ht="15">
      <c r="A49">
        <v>531</v>
      </c>
      <c r="B49" s="63">
        <v>42838</v>
      </c>
      <c r="D49">
        <v>17.1</v>
      </c>
      <c r="G49">
        <v>17.7</v>
      </c>
      <c r="H49">
        <v>-0.2</v>
      </c>
      <c r="I49">
        <v>13.4</v>
      </c>
      <c r="J49">
        <v>-1.5</v>
      </c>
      <c r="K49">
        <v>4.7</v>
      </c>
      <c r="L49">
        <v>48</v>
      </c>
    </row>
    <row r="50" spans="1:12" ht="15">
      <c r="A50">
        <v>531</v>
      </c>
      <c r="B50" s="63">
        <v>42839</v>
      </c>
      <c r="D50">
        <v>17</v>
      </c>
      <c r="G50">
        <v>17.7</v>
      </c>
      <c r="H50">
        <v>3</v>
      </c>
      <c r="I50">
        <v>11.9</v>
      </c>
      <c r="J50">
        <v>-0.3</v>
      </c>
      <c r="K50">
        <v>4.9</v>
      </c>
      <c r="L50">
        <v>47</v>
      </c>
    </row>
    <row r="51" spans="1:12" ht="15">
      <c r="A51">
        <v>531</v>
      </c>
      <c r="B51" s="63">
        <v>42840</v>
      </c>
      <c r="D51">
        <v>16.9</v>
      </c>
      <c r="G51">
        <v>17.7</v>
      </c>
      <c r="H51">
        <v>0</v>
      </c>
      <c r="I51">
        <v>9.3</v>
      </c>
      <c r="J51">
        <v>-1.3</v>
      </c>
      <c r="K51">
        <v>2.8</v>
      </c>
      <c r="L51">
        <v>45</v>
      </c>
    </row>
    <row r="52" spans="1:12" ht="15">
      <c r="A52">
        <v>531</v>
      </c>
      <c r="B52" s="63">
        <v>42841</v>
      </c>
      <c r="D52">
        <v>16.7</v>
      </c>
      <c r="G52">
        <v>17.7</v>
      </c>
      <c r="H52">
        <v>-0.5</v>
      </c>
      <c r="I52">
        <v>10.5</v>
      </c>
      <c r="J52">
        <v>-1.1</v>
      </c>
      <c r="K52">
        <v>3.4</v>
      </c>
      <c r="L52">
        <v>44</v>
      </c>
    </row>
    <row r="53" spans="1:12" ht="15">
      <c r="A53">
        <v>531</v>
      </c>
      <c r="B53" s="63">
        <v>42842</v>
      </c>
      <c r="D53">
        <v>16.5</v>
      </c>
      <c r="G53">
        <v>17.7</v>
      </c>
      <c r="H53">
        <v>0.8</v>
      </c>
      <c r="I53">
        <v>11.7</v>
      </c>
      <c r="J53">
        <v>-1.6</v>
      </c>
      <c r="K53">
        <v>4.3</v>
      </c>
      <c r="L53">
        <v>44</v>
      </c>
    </row>
    <row r="54" spans="1:12" ht="15">
      <c r="A54">
        <v>531</v>
      </c>
      <c r="B54" s="63">
        <v>42843</v>
      </c>
      <c r="D54">
        <v>16.4</v>
      </c>
      <c r="G54">
        <v>17.7</v>
      </c>
      <c r="H54">
        <v>2.1</v>
      </c>
      <c r="I54">
        <v>13.4</v>
      </c>
      <c r="J54">
        <v>0.3</v>
      </c>
      <c r="K54">
        <v>6.1</v>
      </c>
      <c r="L54">
        <v>43</v>
      </c>
    </row>
    <row r="55" spans="1:12" ht="15">
      <c r="A55">
        <v>531</v>
      </c>
      <c r="B55" s="63">
        <v>42844</v>
      </c>
      <c r="D55">
        <v>16.2</v>
      </c>
      <c r="G55">
        <v>17.8</v>
      </c>
      <c r="H55">
        <v>2.6</v>
      </c>
      <c r="I55">
        <v>7.9</v>
      </c>
      <c r="J55">
        <v>-1.2</v>
      </c>
      <c r="K55">
        <v>2.2</v>
      </c>
      <c r="L55">
        <v>42</v>
      </c>
    </row>
    <row r="56" spans="1:12" ht="15">
      <c r="A56">
        <v>531</v>
      </c>
      <c r="B56" s="63">
        <v>42845</v>
      </c>
      <c r="D56">
        <v>16.1</v>
      </c>
      <c r="G56">
        <v>17.8</v>
      </c>
      <c r="H56">
        <v>-0.4</v>
      </c>
      <c r="I56">
        <v>7.7</v>
      </c>
      <c r="J56">
        <v>-4.9</v>
      </c>
      <c r="K56">
        <v>-0.4</v>
      </c>
      <c r="L56">
        <v>41</v>
      </c>
    </row>
    <row r="57" spans="1:12" ht="15">
      <c r="A57">
        <v>531</v>
      </c>
      <c r="B57" s="63">
        <v>42846</v>
      </c>
      <c r="D57">
        <v>15.9</v>
      </c>
      <c r="G57">
        <v>17.9</v>
      </c>
      <c r="H57">
        <v>-4.1</v>
      </c>
      <c r="I57">
        <v>-0.3</v>
      </c>
      <c r="J57">
        <v>-9.5</v>
      </c>
      <c r="K57">
        <v>-4.7</v>
      </c>
      <c r="L57">
        <v>42</v>
      </c>
    </row>
    <row r="58" spans="1:12" s="38" customFormat="1" ht="15">
      <c r="A58" s="38">
        <v>531</v>
      </c>
      <c r="B58" s="69">
        <v>42847</v>
      </c>
      <c r="D58" s="38">
        <v>16</v>
      </c>
      <c r="G58" s="38">
        <v>17.9</v>
      </c>
      <c r="H58" s="38">
        <v>-8.8</v>
      </c>
      <c r="I58" s="38">
        <v>5.1</v>
      </c>
      <c r="J58" s="38">
        <v>-9.1</v>
      </c>
      <c r="K58" s="38">
        <v>-3</v>
      </c>
      <c r="L58" s="38">
        <v>44</v>
      </c>
    </row>
    <row r="59" spans="1:12" ht="15">
      <c r="A59">
        <v>531</v>
      </c>
      <c r="B59" s="63">
        <v>42848</v>
      </c>
      <c r="D59">
        <v>16</v>
      </c>
      <c r="G59">
        <v>17.9</v>
      </c>
      <c r="H59">
        <v>-4.3</v>
      </c>
      <c r="I59">
        <v>13.4</v>
      </c>
      <c r="J59">
        <v>-4.3</v>
      </c>
      <c r="K59">
        <v>5.6</v>
      </c>
      <c r="L59">
        <v>42</v>
      </c>
    </row>
    <row r="60" spans="1:12" ht="15">
      <c r="A60">
        <v>531</v>
      </c>
      <c r="B60" s="63">
        <v>42849</v>
      </c>
      <c r="D60">
        <v>15.9</v>
      </c>
      <c r="G60">
        <v>18.2</v>
      </c>
      <c r="H60">
        <v>-0.4</v>
      </c>
      <c r="I60">
        <v>8.4</v>
      </c>
      <c r="J60">
        <v>-4.3</v>
      </c>
      <c r="K60">
        <v>1.5</v>
      </c>
      <c r="L60">
        <v>42</v>
      </c>
    </row>
    <row r="61" spans="1:12" ht="15">
      <c r="A61">
        <v>531</v>
      </c>
      <c r="B61" s="63">
        <v>42850</v>
      </c>
      <c r="D61">
        <v>15.9</v>
      </c>
      <c r="G61">
        <v>18.2</v>
      </c>
      <c r="H61">
        <v>-4.2</v>
      </c>
      <c r="I61">
        <v>0.3</v>
      </c>
      <c r="J61">
        <v>-7.1</v>
      </c>
      <c r="K61">
        <v>-4.4</v>
      </c>
      <c r="L61">
        <v>42</v>
      </c>
    </row>
    <row r="62" spans="1:12" ht="15">
      <c r="A62">
        <v>531</v>
      </c>
      <c r="B62" s="63">
        <v>42851</v>
      </c>
      <c r="D62">
        <v>16.1</v>
      </c>
      <c r="G62">
        <v>18.2</v>
      </c>
      <c r="H62">
        <v>-6.9</v>
      </c>
      <c r="I62">
        <v>2.4</v>
      </c>
      <c r="J62">
        <v>-8.8</v>
      </c>
      <c r="K62">
        <v>-4.1</v>
      </c>
      <c r="L62">
        <v>43</v>
      </c>
    </row>
    <row r="63" spans="1:12" ht="15">
      <c r="A63">
        <v>531</v>
      </c>
      <c r="B63" s="63">
        <v>42852</v>
      </c>
      <c r="D63">
        <v>16.2</v>
      </c>
      <c r="G63">
        <v>18.4</v>
      </c>
      <c r="H63">
        <v>-4.4</v>
      </c>
      <c r="I63">
        <v>3.3</v>
      </c>
      <c r="J63">
        <v>-10.3</v>
      </c>
      <c r="K63">
        <v>-4.5</v>
      </c>
      <c r="L63">
        <v>43</v>
      </c>
    </row>
    <row r="64" spans="1:12" ht="15">
      <c r="A64">
        <v>531</v>
      </c>
      <c r="B64" s="63">
        <v>42853</v>
      </c>
      <c r="D64">
        <v>16.4</v>
      </c>
      <c r="G64">
        <v>18.8</v>
      </c>
      <c r="H64">
        <v>-10.2</v>
      </c>
      <c r="I64">
        <v>0.1</v>
      </c>
      <c r="J64">
        <v>-11.7</v>
      </c>
      <c r="K64">
        <v>-7.6</v>
      </c>
      <c r="L64">
        <v>45</v>
      </c>
    </row>
    <row r="65" spans="1:12" ht="15">
      <c r="A65">
        <v>531</v>
      </c>
      <c r="B65" s="63">
        <v>42854</v>
      </c>
      <c r="D65">
        <v>16.7</v>
      </c>
      <c r="G65">
        <v>19</v>
      </c>
      <c r="H65">
        <v>-11.7</v>
      </c>
      <c r="I65">
        <v>-5.2</v>
      </c>
      <c r="J65">
        <v>-13.6</v>
      </c>
      <c r="K65">
        <v>-8.8</v>
      </c>
      <c r="L65">
        <v>50</v>
      </c>
    </row>
    <row r="66" spans="1:12" ht="15">
      <c r="A66">
        <v>531</v>
      </c>
      <c r="B66" s="63">
        <v>42855</v>
      </c>
      <c r="D66">
        <v>16.8</v>
      </c>
      <c r="G66">
        <v>19.2</v>
      </c>
      <c r="H66">
        <v>-10.2</v>
      </c>
      <c r="I66">
        <v>0.5</v>
      </c>
      <c r="J66">
        <v>-11.9</v>
      </c>
      <c r="K66">
        <v>-5.3</v>
      </c>
      <c r="L66">
        <v>50</v>
      </c>
    </row>
    <row r="67" spans="1:12" ht="15">
      <c r="A67">
        <v>531</v>
      </c>
      <c r="B67" s="63">
        <v>42856</v>
      </c>
      <c r="D67">
        <v>16.8</v>
      </c>
      <c r="G67">
        <v>19.4</v>
      </c>
      <c r="H67">
        <v>-3.5</v>
      </c>
      <c r="I67">
        <v>7.8</v>
      </c>
      <c r="J67">
        <v>-4.3</v>
      </c>
      <c r="K67">
        <v>0.1</v>
      </c>
      <c r="L67">
        <v>47</v>
      </c>
    </row>
    <row r="68" spans="1:12" ht="15">
      <c r="A68">
        <v>531</v>
      </c>
      <c r="B68" s="63">
        <v>42857</v>
      </c>
      <c r="D68">
        <v>16.8</v>
      </c>
      <c r="G68">
        <v>19.6</v>
      </c>
      <c r="H68">
        <v>0</v>
      </c>
      <c r="I68">
        <v>5.1</v>
      </c>
      <c r="J68">
        <v>-4.1</v>
      </c>
      <c r="K68">
        <v>-0.1</v>
      </c>
      <c r="L68">
        <v>45</v>
      </c>
    </row>
    <row r="69" spans="1:12" ht="15">
      <c r="A69">
        <v>531</v>
      </c>
      <c r="B69" s="63">
        <v>42858</v>
      </c>
      <c r="D69">
        <v>16.9</v>
      </c>
      <c r="G69">
        <v>19.7</v>
      </c>
      <c r="H69">
        <v>-3.8</v>
      </c>
      <c r="I69">
        <v>5.2</v>
      </c>
      <c r="J69">
        <v>-4.4</v>
      </c>
      <c r="K69">
        <v>-0.3</v>
      </c>
      <c r="L69">
        <v>44</v>
      </c>
    </row>
    <row r="70" spans="1:12" ht="15">
      <c r="A70" s="46">
        <v>531</v>
      </c>
      <c r="B70" s="70">
        <v>42859</v>
      </c>
      <c r="C70" s="46"/>
      <c r="D70" s="46">
        <v>17.2</v>
      </c>
      <c r="E70" s="46"/>
      <c r="F70" s="46"/>
      <c r="G70" s="46">
        <v>19.8</v>
      </c>
      <c r="H70" s="46">
        <v>-1.2</v>
      </c>
      <c r="I70" s="46">
        <v>12.8</v>
      </c>
      <c r="J70" s="46">
        <v>-2.4</v>
      </c>
      <c r="K70" s="46">
        <v>5</v>
      </c>
      <c r="L70" s="46">
        <v>44</v>
      </c>
    </row>
    <row r="71" spans="1:12" ht="15">
      <c r="A71">
        <v>531</v>
      </c>
      <c r="B71" s="63">
        <v>42860</v>
      </c>
      <c r="D71">
        <v>16.9</v>
      </c>
      <c r="E71">
        <f aca="true" t="shared" si="0" ref="E71:E112">+D70-D71</f>
        <v>0.3000000000000007</v>
      </c>
      <c r="G71">
        <v>20</v>
      </c>
      <c r="H71">
        <v>3.5</v>
      </c>
      <c r="I71">
        <v>14.3</v>
      </c>
      <c r="J71">
        <v>1.1</v>
      </c>
      <c r="K71">
        <v>7.3</v>
      </c>
      <c r="L71">
        <v>42</v>
      </c>
    </row>
    <row r="72" spans="1:12" ht="15">
      <c r="A72">
        <v>531</v>
      </c>
      <c r="B72" s="63">
        <v>42861</v>
      </c>
      <c r="D72">
        <v>16.7</v>
      </c>
      <c r="E72">
        <f t="shared" si="0"/>
        <v>0.1999999999999993</v>
      </c>
      <c r="G72">
        <v>20</v>
      </c>
      <c r="H72">
        <v>3</v>
      </c>
      <c r="I72">
        <v>16.2</v>
      </c>
      <c r="J72">
        <v>2.3</v>
      </c>
      <c r="K72">
        <v>7.5</v>
      </c>
      <c r="L72">
        <v>41</v>
      </c>
    </row>
    <row r="73" spans="1:12" ht="15">
      <c r="A73">
        <v>531</v>
      </c>
      <c r="B73" s="63">
        <v>42862</v>
      </c>
      <c r="D73">
        <v>16.3</v>
      </c>
      <c r="E73">
        <f t="shared" si="0"/>
        <v>0.3999999999999986</v>
      </c>
      <c r="G73">
        <v>20</v>
      </c>
      <c r="H73">
        <v>2.7</v>
      </c>
      <c r="I73">
        <v>11.6</v>
      </c>
      <c r="J73">
        <v>0.5</v>
      </c>
      <c r="K73">
        <v>4.3</v>
      </c>
      <c r="L73">
        <v>39</v>
      </c>
    </row>
    <row r="74" spans="1:12" ht="15">
      <c r="A74">
        <v>531</v>
      </c>
      <c r="B74" s="63">
        <v>42863</v>
      </c>
      <c r="D74">
        <v>15.9</v>
      </c>
      <c r="E74">
        <f t="shared" si="0"/>
        <v>0.40000000000000036</v>
      </c>
      <c r="G74">
        <v>20</v>
      </c>
      <c r="H74">
        <v>2.2</v>
      </c>
      <c r="I74">
        <v>10.9</v>
      </c>
      <c r="J74">
        <v>0.5</v>
      </c>
      <c r="K74">
        <v>3.4</v>
      </c>
      <c r="L74">
        <v>39</v>
      </c>
    </row>
    <row r="75" spans="1:12" ht="15">
      <c r="A75">
        <v>531</v>
      </c>
      <c r="B75" s="63">
        <v>42864</v>
      </c>
      <c r="D75">
        <v>16.3</v>
      </c>
      <c r="E75">
        <f t="shared" si="0"/>
        <v>-0.40000000000000036</v>
      </c>
      <c r="F75">
        <f aca="true" t="shared" si="1" ref="F75:F112">+AVERAGE(E71:E75)</f>
        <v>0.17999999999999972</v>
      </c>
      <c r="G75">
        <v>20.5</v>
      </c>
      <c r="H75">
        <v>0.7</v>
      </c>
      <c r="I75">
        <v>8.3</v>
      </c>
      <c r="J75">
        <v>-0.3</v>
      </c>
      <c r="K75">
        <v>1.9</v>
      </c>
      <c r="L75">
        <v>37</v>
      </c>
    </row>
    <row r="76" spans="1:12" ht="15">
      <c r="A76">
        <v>531</v>
      </c>
      <c r="B76" s="63">
        <v>42865</v>
      </c>
      <c r="D76">
        <v>16.4</v>
      </c>
      <c r="E76">
        <f t="shared" si="0"/>
        <v>-0.09999999999999787</v>
      </c>
      <c r="F76">
        <f t="shared" si="1"/>
        <v>0.1</v>
      </c>
      <c r="G76">
        <v>20.8</v>
      </c>
      <c r="H76">
        <v>-0.1</v>
      </c>
      <c r="I76">
        <v>7</v>
      </c>
      <c r="J76">
        <v>-1.4</v>
      </c>
      <c r="K76">
        <v>0.8</v>
      </c>
      <c r="L76">
        <v>37</v>
      </c>
    </row>
    <row r="77" spans="1:12" ht="15">
      <c r="A77">
        <v>531</v>
      </c>
      <c r="B77" s="63">
        <v>42866</v>
      </c>
      <c r="D77">
        <v>16.7</v>
      </c>
      <c r="E77">
        <f t="shared" si="0"/>
        <v>-0.3000000000000007</v>
      </c>
      <c r="F77">
        <f t="shared" si="1"/>
        <v>0</v>
      </c>
      <c r="G77">
        <v>21.1</v>
      </c>
      <c r="H77">
        <v>-1.3</v>
      </c>
      <c r="I77">
        <v>10.3</v>
      </c>
      <c r="J77">
        <v>-1.4</v>
      </c>
      <c r="K77">
        <v>3.3</v>
      </c>
      <c r="L77">
        <v>39</v>
      </c>
    </row>
    <row r="78" spans="1:12" ht="15">
      <c r="A78">
        <v>531</v>
      </c>
      <c r="B78" s="63">
        <v>42867</v>
      </c>
      <c r="D78">
        <v>16.6</v>
      </c>
      <c r="E78">
        <f t="shared" si="0"/>
        <v>0.09999999999999787</v>
      </c>
      <c r="F78">
        <f t="shared" si="1"/>
        <v>-0.060000000000000143</v>
      </c>
      <c r="G78">
        <v>21.2</v>
      </c>
      <c r="H78">
        <v>1.2</v>
      </c>
      <c r="I78">
        <v>14.9</v>
      </c>
      <c r="J78">
        <v>0.8</v>
      </c>
      <c r="K78">
        <v>7.1</v>
      </c>
      <c r="L78">
        <v>39</v>
      </c>
    </row>
    <row r="79" spans="1:12" ht="15">
      <c r="A79">
        <v>531</v>
      </c>
      <c r="B79" s="63">
        <v>42868</v>
      </c>
      <c r="D79">
        <v>16.1</v>
      </c>
      <c r="E79">
        <f t="shared" si="0"/>
        <v>0.5</v>
      </c>
      <c r="F79">
        <f t="shared" si="1"/>
        <v>-0.040000000000000216</v>
      </c>
      <c r="G79">
        <v>21.2</v>
      </c>
      <c r="H79">
        <v>3.5</v>
      </c>
      <c r="I79">
        <v>14.7</v>
      </c>
      <c r="J79">
        <v>3</v>
      </c>
      <c r="K79">
        <v>7.7</v>
      </c>
      <c r="L79">
        <v>37</v>
      </c>
    </row>
    <row r="80" spans="1:12" ht="15">
      <c r="A80">
        <v>531</v>
      </c>
      <c r="B80" s="63">
        <v>42869</v>
      </c>
      <c r="D80">
        <v>15.2</v>
      </c>
      <c r="E80">
        <f t="shared" si="0"/>
        <v>0.9000000000000021</v>
      </c>
      <c r="F80">
        <f t="shared" si="1"/>
        <v>0.22000000000000028</v>
      </c>
      <c r="G80">
        <v>21.2</v>
      </c>
      <c r="H80">
        <v>4.5</v>
      </c>
      <c r="I80">
        <v>13.1</v>
      </c>
      <c r="J80">
        <v>1.6</v>
      </c>
      <c r="K80">
        <v>6.2</v>
      </c>
      <c r="L80">
        <v>34</v>
      </c>
    </row>
    <row r="81" spans="1:12" ht="15">
      <c r="A81">
        <v>531</v>
      </c>
      <c r="B81" s="63">
        <v>42870</v>
      </c>
      <c r="D81">
        <v>14.6</v>
      </c>
      <c r="E81">
        <f t="shared" si="0"/>
        <v>0.5999999999999996</v>
      </c>
      <c r="F81">
        <f t="shared" si="1"/>
        <v>0.35999999999999976</v>
      </c>
      <c r="G81">
        <v>21.2</v>
      </c>
      <c r="H81">
        <v>2.2</v>
      </c>
      <c r="I81">
        <v>13.8</v>
      </c>
      <c r="J81">
        <v>1.1</v>
      </c>
      <c r="K81">
        <v>6.2</v>
      </c>
      <c r="L81">
        <v>32</v>
      </c>
    </row>
    <row r="82" spans="1:12" ht="15">
      <c r="A82">
        <v>531</v>
      </c>
      <c r="B82" s="63">
        <v>42871</v>
      </c>
      <c r="D82">
        <v>13.9</v>
      </c>
      <c r="E82">
        <f t="shared" si="0"/>
        <v>0.6999999999999993</v>
      </c>
      <c r="F82">
        <f t="shared" si="1"/>
        <v>0.5599999999999998</v>
      </c>
      <c r="G82">
        <v>21.2</v>
      </c>
      <c r="H82">
        <v>1.8</v>
      </c>
      <c r="I82">
        <v>10.1</v>
      </c>
      <c r="J82">
        <v>-1.5</v>
      </c>
      <c r="K82">
        <v>2.3</v>
      </c>
      <c r="L82">
        <v>30</v>
      </c>
    </row>
    <row r="83" spans="1:12" ht="15">
      <c r="A83">
        <v>531</v>
      </c>
      <c r="B83" s="63">
        <v>42872</v>
      </c>
      <c r="D83">
        <v>13.6</v>
      </c>
      <c r="E83">
        <f t="shared" si="0"/>
        <v>0.3000000000000007</v>
      </c>
      <c r="F83">
        <f t="shared" si="1"/>
        <v>0.6000000000000003</v>
      </c>
      <c r="G83">
        <v>21.2</v>
      </c>
      <c r="H83">
        <v>-1.5</v>
      </c>
      <c r="I83">
        <v>8.8</v>
      </c>
      <c r="J83">
        <v>-4.7</v>
      </c>
      <c r="K83">
        <v>1.4</v>
      </c>
      <c r="L83">
        <v>29</v>
      </c>
    </row>
    <row r="84" spans="1:12" ht="15">
      <c r="A84">
        <v>531</v>
      </c>
      <c r="B84" s="63">
        <v>42873</v>
      </c>
      <c r="D84">
        <v>13.6</v>
      </c>
      <c r="E84">
        <f t="shared" si="0"/>
        <v>0</v>
      </c>
      <c r="F84">
        <f t="shared" si="1"/>
        <v>0.5000000000000003</v>
      </c>
      <c r="G84">
        <v>21.5</v>
      </c>
      <c r="H84">
        <v>-4.1</v>
      </c>
      <c r="I84">
        <v>0.3</v>
      </c>
      <c r="J84">
        <v>-6.9</v>
      </c>
      <c r="K84">
        <v>-4.2</v>
      </c>
      <c r="L84">
        <v>32</v>
      </c>
    </row>
    <row r="85" spans="1:12" ht="15">
      <c r="A85">
        <v>531</v>
      </c>
      <c r="B85" s="63">
        <v>42874</v>
      </c>
      <c r="D85">
        <v>14.9</v>
      </c>
      <c r="E85">
        <f t="shared" si="0"/>
        <v>-1.3000000000000007</v>
      </c>
      <c r="F85">
        <f t="shared" si="1"/>
        <v>0.05999999999999979</v>
      </c>
      <c r="G85">
        <v>22.9</v>
      </c>
      <c r="H85">
        <v>-6.9</v>
      </c>
      <c r="I85">
        <v>3</v>
      </c>
      <c r="J85">
        <v>-7.8</v>
      </c>
      <c r="K85">
        <v>-4.4</v>
      </c>
      <c r="L85">
        <v>42</v>
      </c>
    </row>
    <row r="86" spans="1:12" ht="15">
      <c r="A86">
        <v>531</v>
      </c>
      <c r="B86" s="63">
        <v>42875</v>
      </c>
      <c r="D86">
        <v>15.5</v>
      </c>
      <c r="E86">
        <f t="shared" si="0"/>
        <v>-0.5999999999999996</v>
      </c>
      <c r="F86">
        <f t="shared" si="1"/>
        <v>-0.18000000000000008</v>
      </c>
      <c r="G86">
        <v>23.5</v>
      </c>
      <c r="H86">
        <v>-5.9</v>
      </c>
      <c r="I86">
        <v>1.5</v>
      </c>
      <c r="J86">
        <v>-7.8</v>
      </c>
      <c r="K86">
        <v>-3.4</v>
      </c>
      <c r="L86">
        <v>46</v>
      </c>
    </row>
    <row r="87" spans="1:12" ht="15">
      <c r="A87">
        <v>531</v>
      </c>
      <c r="B87" s="63">
        <v>42876</v>
      </c>
      <c r="D87">
        <v>15.5</v>
      </c>
      <c r="E87">
        <f t="shared" si="0"/>
        <v>0</v>
      </c>
      <c r="F87">
        <f t="shared" si="1"/>
        <v>-0.31999999999999995</v>
      </c>
      <c r="G87">
        <v>23.6</v>
      </c>
      <c r="H87">
        <v>-4.9</v>
      </c>
      <c r="I87">
        <v>8.4</v>
      </c>
      <c r="J87">
        <v>-6.1</v>
      </c>
      <c r="K87">
        <v>0.8</v>
      </c>
      <c r="L87">
        <v>39</v>
      </c>
    </row>
    <row r="88" spans="1:12" ht="15">
      <c r="A88">
        <v>531</v>
      </c>
      <c r="B88" s="63">
        <v>42877</v>
      </c>
      <c r="D88">
        <v>15.6</v>
      </c>
      <c r="E88">
        <f t="shared" si="0"/>
        <v>-0.09999999999999964</v>
      </c>
      <c r="F88">
        <f t="shared" si="1"/>
        <v>-0.4</v>
      </c>
      <c r="G88">
        <v>23.8</v>
      </c>
      <c r="H88">
        <v>-0.7</v>
      </c>
      <c r="I88">
        <v>6.4</v>
      </c>
      <c r="J88">
        <v>-4.7</v>
      </c>
      <c r="K88">
        <v>-0.3</v>
      </c>
      <c r="L88">
        <v>39</v>
      </c>
    </row>
    <row r="89" spans="1:12" ht="15">
      <c r="A89">
        <v>531</v>
      </c>
      <c r="B89" s="63">
        <v>42878</v>
      </c>
      <c r="D89">
        <v>16.2</v>
      </c>
      <c r="E89">
        <f t="shared" si="0"/>
        <v>-0.5999999999999996</v>
      </c>
      <c r="F89">
        <f t="shared" si="1"/>
        <v>-0.5199999999999999</v>
      </c>
      <c r="G89">
        <v>24.2</v>
      </c>
      <c r="H89">
        <v>-4.7</v>
      </c>
      <c r="I89">
        <v>3.5</v>
      </c>
      <c r="J89">
        <v>-5.2</v>
      </c>
      <c r="K89">
        <v>-1.1</v>
      </c>
      <c r="L89">
        <v>44</v>
      </c>
    </row>
    <row r="90" spans="1:12" ht="15">
      <c r="A90">
        <v>531</v>
      </c>
      <c r="B90" s="63">
        <v>42879</v>
      </c>
      <c r="D90">
        <v>16</v>
      </c>
      <c r="E90">
        <f t="shared" si="0"/>
        <v>0.1999999999999993</v>
      </c>
      <c r="F90">
        <f t="shared" si="1"/>
        <v>-0.21999999999999992</v>
      </c>
      <c r="G90">
        <v>24.4</v>
      </c>
      <c r="H90">
        <v>2.5</v>
      </c>
      <c r="I90">
        <v>14.5</v>
      </c>
      <c r="J90">
        <v>1.7</v>
      </c>
      <c r="K90">
        <v>6.9</v>
      </c>
      <c r="L90">
        <v>40</v>
      </c>
    </row>
    <row r="91" spans="1:12" ht="15">
      <c r="A91">
        <v>531</v>
      </c>
      <c r="B91" s="63">
        <v>42880</v>
      </c>
      <c r="D91">
        <v>15.8</v>
      </c>
      <c r="E91">
        <f t="shared" si="0"/>
        <v>0.1999999999999993</v>
      </c>
      <c r="F91">
        <f t="shared" si="1"/>
        <v>-0.060000000000000143</v>
      </c>
      <c r="G91">
        <v>24.6</v>
      </c>
      <c r="H91">
        <v>5</v>
      </c>
      <c r="I91">
        <v>13.7</v>
      </c>
      <c r="J91">
        <v>0.1</v>
      </c>
      <c r="K91">
        <v>5.6</v>
      </c>
      <c r="L91">
        <v>36</v>
      </c>
    </row>
    <row r="92" spans="1:12" ht="15">
      <c r="A92">
        <v>531</v>
      </c>
      <c r="B92" s="63">
        <v>42881</v>
      </c>
      <c r="D92">
        <v>15.5</v>
      </c>
      <c r="E92">
        <f t="shared" si="0"/>
        <v>0.3000000000000007</v>
      </c>
      <c r="F92">
        <f t="shared" si="1"/>
        <v>0</v>
      </c>
      <c r="G92">
        <v>24.6</v>
      </c>
      <c r="H92">
        <v>0.7</v>
      </c>
      <c r="I92">
        <v>13</v>
      </c>
      <c r="J92">
        <v>-0.4</v>
      </c>
      <c r="K92">
        <v>5.6</v>
      </c>
      <c r="L92">
        <v>33</v>
      </c>
    </row>
    <row r="93" spans="1:12" ht="15">
      <c r="A93">
        <v>531</v>
      </c>
      <c r="B93" s="63">
        <v>42882</v>
      </c>
      <c r="D93">
        <v>15.1</v>
      </c>
      <c r="E93">
        <f t="shared" si="0"/>
        <v>0.40000000000000036</v>
      </c>
      <c r="F93">
        <f t="shared" si="1"/>
        <v>0.1</v>
      </c>
      <c r="G93">
        <v>24.6</v>
      </c>
      <c r="H93">
        <v>-0.4</v>
      </c>
      <c r="I93">
        <v>7.7</v>
      </c>
      <c r="J93">
        <v>-3.8</v>
      </c>
      <c r="K93">
        <v>0.6</v>
      </c>
      <c r="L93">
        <v>33</v>
      </c>
    </row>
    <row r="94" spans="1:12" ht="15">
      <c r="A94">
        <v>531</v>
      </c>
      <c r="B94" s="63">
        <v>42883</v>
      </c>
      <c r="D94">
        <v>14.9</v>
      </c>
      <c r="E94">
        <f t="shared" si="0"/>
        <v>0.1999999999999993</v>
      </c>
      <c r="F94">
        <f t="shared" si="1"/>
        <v>0.2599999999999998</v>
      </c>
      <c r="G94">
        <v>24.6</v>
      </c>
      <c r="H94">
        <v>-3.8</v>
      </c>
      <c r="I94">
        <v>11.3</v>
      </c>
      <c r="J94">
        <v>-4.5</v>
      </c>
      <c r="K94">
        <v>2.9</v>
      </c>
      <c r="L94">
        <v>32</v>
      </c>
    </row>
    <row r="95" spans="1:12" ht="15">
      <c r="A95">
        <v>531</v>
      </c>
      <c r="B95" s="63">
        <v>42884</v>
      </c>
      <c r="D95">
        <v>14.7</v>
      </c>
      <c r="E95">
        <f t="shared" si="0"/>
        <v>0.20000000000000107</v>
      </c>
      <c r="F95">
        <f t="shared" si="1"/>
        <v>0.2600000000000001</v>
      </c>
      <c r="G95">
        <v>24.7</v>
      </c>
      <c r="H95">
        <v>-0.1</v>
      </c>
      <c r="I95">
        <v>12</v>
      </c>
      <c r="J95">
        <v>-0.6</v>
      </c>
      <c r="K95">
        <v>4.5</v>
      </c>
      <c r="L95">
        <v>31</v>
      </c>
    </row>
    <row r="96" spans="1:12" ht="15">
      <c r="A96">
        <v>531</v>
      </c>
      <c r="B96" s="63">
        <v>42885</v>
      </c>
      <c r="D96">
        <v>14.2</v>
      </c>
      <c r="E96">
        <f t="shared" si="0"/>
        <v>0.5</v>
      </c>
      <c r="F96">
        <f t="shared" si="1"/>
        <v>0.3200000000000003</v>
      </c>
      <c r="G96">
        <v>24.8</v>
      </c>
      <c r="H96">
        <v>1.6</v>
      </c>
      <c r="I96">
        <v>13.8</v>
      </c>
      <c r="J96">
        <v>0.1</v>
      </c>
      <c r="K96">
        <v>6.2</v>
      </c>
      <c r="L96">
        <v>30</v>
      </c>
    </row>
    <row r="97" spans="1:12" ht="15">
      <c r="A97">
        <v>531</v>
      </c>
      <c r="B97" s="63">
        <v>42886</v>
      </c>
      <c r="D97">
        <v>13.5</v>
      </c>
      <c r="E97">
        <f t="shared" si="0"/>
        <v>0.6999999999999993</v>
      </c>
      <c r="F97">
        <f t="shared" si="1"/>
        <v>0.4</v>
      </c>
      <c r="G97">
        <v>24.8</v>
      </c>
      <c r="H97">
        <v>2.6</v>
      </c>
      <c r="I97">
        <v>15.3</v>
      </c>
      <c r="J97">
        <v>2.1</v>
      </c>
      <c r="K97">
        <v>7.2</v>
      </c>
      <c r="L97">
        <v>28</v>
      </c>
    </row>
    <row r="98" spans="1:12" ht="15">
      <c r="A98">
        <v>531</v>
      </c>
      <c r="B98" s="63">
        <v>42887</v>
      </c>
      <c r="D98">
        <v>12.8</v>
      </c>
      <c r="E98">
        <f t="shared" si="0"/>
        <v>0.6999999999999993</v>
      </c>
      <c r="F98">
        <f t="shared" si="1"/>
        <v>0.4599999999999998</v>
      </c>
      <c r="G98">
        <v>24.8</v>
      </c>
      <c r="H98">
        <v>4.2</v>
      </c>
      <c r="I98">
        <v>14</v>
      </c>
      <c r="J98">
        <v>2.2</v>
      </c>
      <c r="K98">
        <v>6.7</v>
      </c>
      <c r="L98">
        <v>25</v>
      </c>
    </row>
    <row r="99" spans="1:12" ht="15">
      <c r="A99">
        <v>531</v>
      </c>
      <c r="B99" s="63">
        <v>42888</v>
      </c>
      <c r="D99">
        <v>12.2</v>
      </c>
      <c r="E99">
        <f t="shared" si="0"/>
        <v>0.6000000000000014</v>
      </c>
      <c r="F99">
        <f t="shared" si="1"/>
        <v>0.5400000000000003</v>
      </c>
      <c r="G99">
        <v>24.8</v>
      </c>
      <c r="H99">
        <v>2.2</v>
      </c>
      <c r="I99">
        <v>12.8</v>
      </c>
      <c r="J99">
        <v>1.8</v>
      </c>
      <c r="K99">
        <v>5.5</v>
      </c>
      <c r="L99">
        <v>22</v>
      </c>
    </row>
    <row r="100" spans="1:12" ht="15">
      <c r="A100">
        <v>531</v>
      </c>
      <c r="B100" s="63">
        <v>42889</v>
      </c>
      <c r="D100">
        <v>11.4</v>
      </c>
      <c r="E100">
        <f t="shared" si="0"/>
        <v>0.7999999999999989</v>
      </c>
      <c r="F100">
        <f t="shared" si="1"/>
        <v>0.6599999999999998</v>
      </c>
      <c r="G100">
        <v>24.8</v>
      </c>
      <c r="H100">
        <v>2.5</v>
      </c>
      <c r="I100">
        <v>15.8</v>
      </c>
      <c r="J100">
        <v>1.1</v>
      </c>
      <c r="K100">
        <v>7.8</v>
      </c>
      <c r="L100">
        <v>21</v>
      </c>
    </row>
    <row r="101" spans="1:12" ht="15">
      <c r="A101">
        <v>531</v>
      </c>
      <c r="B101" s="63">
        <v>42890</v>
      </c>
      <c r="D101">
        <v>10.4</v>
      </c>
      <c r="E101">
        <f t="shared" si="0"/>
        <v>1</v>
      </c>
      <c r="F101">
        <f t="shared" si="1"/>
        <v>0.7599999999999998</v>
      </c>
      <c r="G101">
        <v>24.8</v>
      </c>
      <c r="H101">
        <v>4.2</v>
      </c>
      <c r="I101">
        <v>16.6</v>
      </c>
      <c r="J101">
        <v>2.8</v>
      </c>
      <c r="K101">
        <v>9.7</v>
      </c>
      <c r="L101">
        <v>20</v>
      </c>
    </row>
    <row r="102" spans="1:12" ht="15">
      <c r="A102">
        <v>531</v>
      </c>
      <c r="B102" s="63">
        <v>42891</v>
      </c>
      <c r="D102">
        <v>9.3</v>
      </c>
      <c r="E102">
        <f t="shared" si="0"/>
        <v>1.0999999999999996</v>
      </c>
      <c r="F102">
        <f t="shared" si="1"/>
        <v>0.8399999999999999</v>
      </c>
      <c r="G102">
        <v>24.8</v>
      </c>
      <c r="H102">
        <v>6.9</v>
      </c>
      <c r="I102">
        <v>17</v>
      </c>
      <c r="J102">
        <v>5.1</v>
      </c>
      <c r="K102">
        <v>9.7</v>
      </c>
      <c r="L102">
        <v>18</v>
      </c>
    </row>
    <row r="103" spans="1:12" ht="15">
      <c r="A103">
        <v>531</v>
      </c>
      <c r="B103" s="63">
        <v>42892</v>
      </c>
      <c r="D103">
        <v>8.2</v>
      </c>
      <c r="E103">
        <f t="shared" si="0"/>
        <v>1.1000000000000014</v>
      </c>
      <c r="F103">
        <f t="shared" si="1"/>
        <v>0.9200000000000003</v>
      </c>
      <c r="G103">
        <v>24.8</v>
      </c>
      <c r="H103">
        <v>7</v>
      </c>
      <c r="I103">
        <v>14.5</v>
      </c>
      <c r="J103">
        <v>3.2</v>
      </c>
      <c r="K103">
        <v>7.2</v>
      </c>
      <c r="L103">
        <v>16</v>
      </c>
    </row>
    <row r="104" spans="1:12" ht="15">
      <c r="A104">
        <v>531</v>
      </c>
      <c r="B104" s="63">
        <v>42893</v>
      </c>
      <c r="D104">
        <v>7.7</v>
      </c>
      <c r="E104">
        <f t="shared" si="0"/>
        <v>0.4999999999999991</v>
      </c>
      <c r="F104">
        <f t="shared" si="1"/>
        <v>0.8999999999999998</v>
      </c>
      <c r="G104">
        <v>24.8</v>
      </c>
      <c r="H104">
        <v>3.4</v>
      </c>
      <c r="I104">
        <v>16.2</v>
      </c>
      <c r="J104">
        <v>3.2</v>
      </c>
      <c r="K104">
        <v>8.6</v>
      </c>
      <c r="L104">
        <v>15</v>
      </c>
    </row>
    <row r="105" spans="1:12" ht="15">
      <c r="A105">
        <v>531</v>
      </c>
      <c r="B105" s="63">
        <v>42894</v>
      </c>
      <c r="D105">
        <v>7</v>
      </c>
      <c r="E105">
        <f t="shared" si="0"/>
        <v>0.7000000000000002</v>
      </c>
      <c r="F105">
        <f t="shared" si="1"/>
        <v>0.8800000000000001</v>
      </c>
      <c r="G105">
        <v>24.8</v>
      </c>
      <c r="H105">
        <v>5.6</v>
      </c>
      <c r="I105">
        <v>18</v>
      </c>
      <c r="J105">
        <v>5.5</v>
      </c>
      <c r="K105">
        <v>11.2</v>
      </c>
      <c r="L105">
        <v>13</v>
      </c>
    </row>
    <row r="106" spans="1:12" ht="15">
      <c r="A106">
        <v>531</v>
      </c>
      <c r="B106" s="63">
        <v>42895</v>
      </c>
      <c r="D106">
        <v>5.8</v>
      </c>
      <c r="E106">
        <f t="shared" si="0"/>
        <v>1.2000000000000002</v>
      </c>
      <c r="F106">
        <f t="shared" si="1"/>
        <v>0.9200000000000002</v>
      </c>
      <c r="G106">
        <v>24.8</v>
      </c>
      <c r="H106">
        <v>8</v>
      </c>
      <c r="I106">
        <v>18.4</v>
      </c>
      <c r="J106">
        <v>6</v>
      </c>
      <c r="K106">
        <v>11.6</v>
      </c>
      <c r="L106">
        <v>10</v>
      </c>
    </row>
    <row r="107" spans="1:12" ht="15">
      <c r="A107">
        <v>531</v>
      </c>
      <c r="B107" s="63">
        <v>42896</v>
      </c>
      <c r="D107">
        <v>4.8</v>
      </c>
      <c r="E107">
        <f t="shared" si="0"/>
        <v>1</v>
      </c>
      <c r="F107">
        <f t="shared" si="1"/>
        <v>0.9000000000000001</v>
      </c>
      <c r="G107">
        <v>24.8</v>
      </c>
      <c r="H107">
        <v>8.8</v>
      </c>
      <c r="I107">
        <v>20.8</v>
      </c>
      <c r="J107">
        <v>7.8</v>
      </c>
      <c r="K107">
        <v>12.9</v>
      </c>
      <c r="L107">
        <v>7</v>
      </c>
    </row>
    <row r="108" spans="1:12" ht="15">
      <c r="A108">
        <v>531</v>
      </c>
      <c r="B108" s="63">
        <v>42897</v>
      </c>
      <c r="D108">
        <v>3.5</v>
      </c>
      <c r="E108">
        <f t="shared" si="0"/>
        <v>1.2999999999999998</v>
      </c>
      <c r="F108">
        <f t="shared" si="1"/>
        <v>0.9399999999999998</v>
      </c>
      <c r="G108">
        <v>24.8</v>
      </c>
      <c r="H108">
        <v>8.8</v>
      </c>
      <c r="I108">
        <v>19.7</v>
      </c>
      <c r="J108">
        <v>5.3</v>
      </c>
      <c r="K108">
        <v>11.8</v>
      </c>
      <c r="L108">
        <v>5</v>
      </c>
    </row>
    <row r="109" spans="1:12" ht="15">
      <c r="A109">
        <v>531</v>
      </c>
      <c r="B109" s="63">
        <v>42898</v>
      </c>
      <c r="D109">
        <v>2.5</v>
      </c>
      <c r="E109">
        <f t="shared" si="0"/>
        <v>1</v>
      </c>
      <c r="F109">
        <f t="shared" si="1"/>
        <v>1.04</v>
      </c>
      <c r="G109">
        <v>24.8</v>
      </c>
      <c r="H109">
        <v>5.3</v>
      </c>
      <c r="I109">
        <v>17.8</v>
      </c>
      <c r="J109">
        <v>3.3</v>
      </c>
      <c r="K109">
        <v>10</v>
      </c>
      <c r="L109">
        <v>4</v>
      </c>
    </row>
    <row r="110" spans="1:12" ht="15">
      <c r="A110">
        <v>531</v>
      </c>
      <c r="B110" s="63">
        <v>42899</v>
      </c>
      <c r="D110">
        <v>1.2</v>
      </c>
      <c r="E110">
        <f t="shared" si="0"/>
        <v>1.3</v>
      </c>
      <c r="F110">
        <f t="shared" si="1"/>
        <v>1.16</v>
      </c>
      <c r="G110">
        <v>24.8</v>
      </c>
      <c r="H110">
        <v>5.4</v>
      </c>
      <c r="I110">
        <v>12.3</v>
      </c>
      <c r="J110">
        <v>3</v>
      </c>
      <c r="K110">
        <v>6.3</v>
      </c>
      <c r="L110">
        <v>3</v>
      </c>
    </row>
    <row r="111" spans="1:12" ht="15">
      <c r="A111">
        <v>531</v>
      </c>
      <c r="B111" s="63">
        <v>42900</v>
      </c>
      <c r="D111">
        <v>0.6</v>
      </c>
      <c r="E111">
        <f t="shared" si="0"/>
        <v>0.6</v>
      </c>
      <c r="F111">
        <f t="shared" si="1"/>
        <v>1.0399999999999998</v>
      </c>
      <c r="G111">
        <v>24.8</v>
      </c>
      <c r="H111">
        <v>3.6</v>
      </c>
      <c r="I111">
        <v>16</v>
      </c>
      <c r="J111">
        <v>3.2</v>
      </c>
      <c r="K111">
        <v>8.3</v>
      </c>
      <c r="L111">
        <v>1</v>
      </c>
    </row>
    <row r="112" spans="1:12" ht="15">
      <c r="A112" s="9">
        <v>531</v>
      </c>
      <c r="B112" s="63">
        <v>42901</v>
      </c>
      <c r="C112" s="9"/>
      <c r="D112">
        <v>0</v>
      </c>
      <c r="E112" s="9">
        <f t="shared" si="0"/>
        <v>0.6</v>
      </c>
      <c r="F112" s="9">
        <f t="shared" si="1"/>
        <v>0.9599999999999997</v>
      </c>
      <c r="G112">
        <v>24.8</v>
      </c>
      <c r="H112">
        <v>5.3</v>
      </c>
      <c r="I112">
        <v>18.3</v>
      </c>
      <c r="J112">
        <v>4.5</v>
      </c>
      <c r="K112">
        <v>10.8</v>
      </c>
      <c r="L112">
        <v>0</v>
      </c>
    </row>
    <row r="113" spans="4:11" ht="12.75">
      <c r="D113" s="14" t="s">
        <v>49</v>
      </c>
      <c r="E113" s="33">
        <f>AVERAGE(E71:E112)</f>
        <v>0.40952380952380957</v>
      </c>
      <c r="F113" s="33">
        <f>AVERAGE(F75:F112)</f>
        <v>0.39578947368421047</v>
      </c>
      <c r="G113">
        <f>G112-G71</f>
        <v>4.800000000000001</v>
      </c>
      <c r="H113" t="s">
        <v>63</v>
      </c>
      <c r="J113" s="34" t="s">
        <v>64</v>
      </c>
      <c r="K113" s="33">
        <f>AVERAGE(K71:K112)</f>
        <v>5.342857142857143</v>
      </c>
    </row>
    <row r="114" spans="4:6" ht="12.75">
      <c r="D114" s="14" t="s">
        <v>50</v>
      </c>
      <c r="E114" s="21">
        <f>MAX(E71:E112)</f>
        <v>1.3</v>
      </c>
      <c r="F114" s="21">
        <f>MAX(F75:F112)</f>
        <v>1.16</v>
      </c>
    </row>
    <row r="115" spans="4:5" ht="12.75">
      <c r="D115" s="14" t="s">
        <v>36</v>
      </c>
      <c r="E115" s="14">
        <f>COUNT(E71:E112)</f>
        <v>42</v>
      </c>
    </row>
    <row r="118" ht="12.75">
      <c r="D118">
        <f>MAX(D6:D112)</f>
        <v>17.2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90">
      <selection activeCell="F113" sqref="F113"/>
    </sheetView>
  </sheetViews>
  <sheetFormatPr defaultColWidth="9.140625" defaultRowHeight="12.75"/>
  <sheetData>
    <row r="1" spans="1:10" ht="1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5:6" ht="12.75">
      <c r="E2" s="14"/>
      <c r="F2" s="3" t="s">
        <v>56</v>
      </c>
    </row>
    <row r="3" spans="4:6" ht="12.75">
      <c r="D3">
        <f>+MAX(D6:D112)</f>
        <v>19.3</v>
      </c>
      <c r="E3" s="14"/>
      <c r="F3" s="3" t="s">
        <v>58</v>
      </c>
    </row>
    <row r="4" spans="5:6" ht="12.75">
      <c r="E4" s="14" t="s">
        <v>60</v>
      </c>
      <c r="F4" s="32" t="s">
        <v>60</v>
      </c>
    </row>
    <row r="5" spans="1:12" ht="12.75">
      <c r="A5" s="9" t="s">
        <v>21</v>
      </c>
      <c r="B5" s="9" t="s">
        <v>2</v>
      </c>
      <c r="C5" s="9" t="s">
        <v>52</v>
      </c>
      <c r="D5" s="9" t="s">
        <v>23</v>
      </c>
      <c r="E5" s="36" t="s">
        <v>62</v>
      </c>
      <c r="F5" s="6" t="s">
        <v>62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1">
        <v>531</v>
      </c>
      <c r="B6" s="63">
        <v>42430</v>
      </c>
      <c r="D6">
        <v>11.8</v>
      </c>
      <c r="G6">
        <v>12.1</v>
      </c>
      <c r="H6">
        <v>-7.3</v>
      </c>
      <c r="I6">
        <v>1.4</v>
      </c>
      <c r="J6">
        <v>-11.9</v>
      </c>
      <c r="K6">
        <v>-3.8</v>
      </c>
      <c r="L6">
        <v>46</v>
      </c>
    </row>
    <row r="7" spans="1:12" ht="15">
      <c r="A7" s="61">
        <v>531</v>
      </c>
      <c r="B7" s="63">
        <v>42431</v>
      </c>
      <c r="D7">
        <v>11.8</v>
      </c>
      <c r="G7">
        <v>12.2</v>
      </c>
      <c r="H7">
        <v>-2.9</v>
      </c>
      <c r="I7">
        <v>1</v>
      </c>
      <c r="J7">
        <v>-6.1</v>
      </c>
      <c r="K7">
        <v>-3.2</v>
      </c>
      <c r="L7">
        <v>46</v>
      </c>
    </row>
    <row r="8" spans="1:12" ht="15">
      <c r="A8" s="61">
        <v>531</v>
      </c>
      <c r="B8" s="63">
        <v>42432</v>
      </c>
      <c r="D8">
        <v>12</v>
      </c>
      <c r="G8">
        <v>12.4</v>
      </c>
      <c r="H8">
        <v>-5.6</v>
      </c>
      <c r="I8">
        <v>6.4</v>
      </c>
      <c r="J8">
        <v>-8</v>
      </c>
      <c r="K8">
        <v>-0.6</v>
      </c>
      <c r="L8">
        <v>47</v>
      </c>
    </row>
    <row r="9" spans="1:12" ht="15">
      <c r="A9" s="61">
        <v>531</v>
      </c>
      <c r="B9" s="63">
        <v>42433</v>
      </c>
      <c r="D9">
        <v>12</v>
      </c>
      <c r="G9">
        <v>12.4</v>
      </c>
      <c r="H9">
        <v>-0.5</v>
      </c>
      <c r="I9">
        <v>6.5</v>
      </c>
      <c r="J9">
        <v>-6.1</v>
      </c>
      <c r="K9">
        <v>-0.2</v>
      </c>
      <c r="L9">
        <v>46</v>
      </c>
    </row>
    <row r="10" spans="1:12" ht="15">
      <c r="A10" s="61">
        <v>531</v>
      </c>
      <c r="B10" s="63">
        <v>42434</v>
      </c>
      <c r="D10">
        <v>12</v>
      </c>
      <c r="G10">
        <v>12.4</v>
      </c>
      <c r="H10">
        <v>-5.6</v>
      </c>
      <c r="I10">
        <v>9.1</v>
      </c>
      <c r="J10">
        <v>-6.3</v>
      </c>
      <c r="K10">
        <v>0.5</v>
      </c>
      <c r="L10">
        <v>46</v>
      </c>
    </row>
    <row r="11" spans="1:12" ht="15">
      <c r="A11" s="61">
        <v>531</v>
      </c>
      <c r="B11" s="63">
        <v>42435</v>
      </c>
      <c r="D11">
        <v>12</v>
      </c>
      <c r="G11">
        <v>12.4</v>
      </c>
      <c r="H11">
        <v>-1.6</v>
      </c>
      <c r="I11">
        <v>7.6</v>
      </c>
      <c r="J11">
        <v>-4.2</v>
      </c>
      <c r="K11">
        <v>-0.6</v>
      </c>
      <c r="L11">
        <v>45</v>
      </c>
    </row>
    <row r="12" spans="1:12" ht="15">
      <c r="A12" s="61">
        <v>531</v>
      </c>
      <c r="B12" s="63">
        <v>42436</v>
      </c>
      <c r="D12">
        <v>12</v>
      </c>
      <c r="G12">
        <v>12.4</v>
      </c>
      <c r="H12">
        <v>-3.8</v>
      </c>
      <c r="I12">
        <v>-1.7</v>
      </c>
      <c r="J12">
        <v>-8.9</v>
      </c>
      <c r="K12">
        <v>-5.9</v>
      </c>
      <c r="L12">
        <v>42</v>
      </c>
    </row>
    <row r="13" spans="1:12" ht="15">
      <c r="A13" s="61">
        <v>531</v>
      </c>
      <c r="B13" s="63">
        <v>42437</v>
      </c>
      <c r="D13">
        <v>12.1</v>
      </c>
      <c r="G13">
        <v>12.5</v>
      </c>
      <c r="H13">
        <v>-8.9</v>
      </c>
      <c r="I13">
        <v>1.9</v>
      </c>
      <c r="J13">
        <v>-11.9</v>
      </c>
      <c r="K13">
        <v>-6.9</v>
      </c>
      <c r="L13">
        <v>47</v>
      </c>
    </row>
    <row r="14" spans="1:12" ht="15">
      <c r="A14" s="61">
        <v>531</v>
      </c>
      <c r="B14" s="63">
        <v>42438</v>
      </c>
      <c r="D14">
        <v>12.1</v>
      </c>
      <c r="G14">
        <v>12.5</v>
      </c>
      <c r="H14">
        <v>-9</v>
      </c>
      <c r="I14">
        <v>-0.4</v>
      </c>
      <c r="J14">
        <v>-12.7</v>
      </c>
      <c r="K14">
        <v>-6.4</v>
      </c>
      <c r="L14">
        <v>47</v>
      </c>
    </row>
    <row r="15" spans="1:12" ht="15">
      <c r="A15" s="61">
        <v>531</v>
      </c>
      <c r="B15" s="63">
        <v>42439</v>
      </c>
      <c r="D15">
        <v>12.2</v>
      </c>
      <c r="G15">
        <v>12.5</v>
      </c>
      <c r="H15">
        <v>-6.8</v>
      </c>
      <c r="I15">
        <v>6.6</v>
      </c>
      <c r="J15">
        <v>-8.5</v>
      </c>
      <c r="K15">
        <v>-1.3</v>
      </c>
      <c r="L15">
        <v>46</v>
      </c>
    </row>
    <row r="16" spans="1:12" ht="15">
      <c r="A16" s="61">
        <v>531</v>
      </c>
      <c r="B16" s="63">
        <v>42440</v>
      </c>
      <c r="D16">
        <v>12.2</v>
      </c>
      <c r="G16">
        <v>12.5</v>
      </c>
      <c r="H16">
        <v>-1.6</v>
      </c>
      <c r="I16">
        <v>12.9</v>
      </c>
      <c r="J16">
        <v>-2.6</v>
      </c>
      <c r="K16">
        <v>3.5</v>
      </c>
      <c r="L16">
        <v>46</v>
      </c>
    </row>
    <row r="17" spans="1:12" ht="15">
      <c r="A17" s="61">
        <v>531</v>
      </c>
      <c r="B17" s="63">
        <v>42441</v>
      </c>
      <c r="D17">
        <v>12.2</v>
      </c>
      <c r="G17">
        <v>12.5</v>
      </c>
      <c r="H17">
        <v>-0.7</v>
      </c>
      <c r="I17">
        <v>5.5</v>
      </c>
      <c r="J17">
        <v>-4.2</v>
      </c>
      <c r="K17">
        <v>-0.2</v>
      </c>
      <c r="L17">
        <v>44</v>
      </c>
    </row>
    <row r="18" spans="1:12" ht="15">
      <c r="A18" s="61">
        <v>531</v>
      </c>
      <c r="B18" s="63">
        <v>42442</v>
      </c>
      <c r="D18">
        <v>12.3</v>
      </c>
      <c r="G18">
        <v>12.6</v>
      </c>
      <c r="H18">
        <v>-3.9</v>
      </c>
      <c r="I18">
        <v>6.3</v>
      </c>
      <c r="J18">
        <v>-5.2</v>
      </c>
      <c r="K18">
        <v>-1.3</v>
      </c>
      <c r="L18">
        <v>44</v>
      </c>
    </row>
    <row r="19" spans="1:12" ht="15">
      <c r="A19" s="61">
        <v>531</v>
      </c>
      <c r="B19" s="63">
        <v>42443</v>
      </c>
      <c r="D19">
        <v>12.4</v>
      </c>
      <c r="G19">
        <v>12.6</v>
      </c>
      <c r="H19">
        <v>-3.5</v>
      </c>
      <c r="I19">
        <v>2.6</v>
      </c>
      <c r="J19">
        <v>-9.8</v>
      </c>
      <c r="K19">
        <v>-3.8</v>
      </c>
      <c r="L19">
        <v>45</v>
      </c>
    </row>
    <row r="20" spans="1:12" ht="15">
      <c r="A20" s="61">
        <v>531</v>
      </c>
      <c r="B20" s="63">
        <v>42444</v>
      </c>
      <c r="D20">
        <v>12.7</v>
      </c>
      <c r="G20">
        <v>13</v>
      </c>
      <c r="H20">
        <v>-9.8</v>
      </c>
      <c r="I20">
        <v>-6.8</v>
      </c>
      <c r="J20">
        <v>-13.9</v>
      </c>
      <c r="K20">
        <v>-10.6</v>
      </c>
      <c r="L20">
        <v>51</v>
      </c>
    </row>
    <row r="21" spans="1:12" ht="15">
      <c r="A21" s="61">
        <v>531</v>
      </c>
      <c r="B21" s="63">
        <v>42445</v>
      </c>
      <c r="D21">
        <v>13.1</v>
      </c>
      <c r="G21">
        <v>13.3</v>
      </c>
      <c r="H21">
        <v>-11.7</v>
      </c>
      <c r="I21">
        <v>-4.6</v>
      </c>
      <c r="J21">
        <v>-13.8</v>
      </c>
      <c r="K21">
        <v>-9.9</v>
      </c>
      <c r="L21">
        <v>52</v>
      </c>
    </row>
    <row r="22" spans="1:12" ht="15">
      <c r="A22" s="61">
        <v>531</v>
      </c>
      <c r="B22" s="63">
        <v>42446</v>
      </c>
      <c r="D22">
        <v>13.4</v>
      </c>
      <c r="G22">
        <v>13.6</v>
      </c>
      <c r="H22">
        <v>-8.9</v>
      </c>
      <c r="I22">
        <v>-1.9</v>
      </c>
      <c r="J22">
        <v>-10.4</v>
      </c>
      <c r="K22">
        <v>-6.8</v>
      </c>
      <c r="L22">
        <v>53</v>
      </c>
    </row>
    <row r="23" spans="1:12" ht="15">
      <c r="A23" s="61">
        <v>531</v>
      </c>
      <c r="B23" s="63">
        <v>42447</v>
      </c>
      <c r="D23">
        <v>13.7</v>
      </c>
      <c r="G23">
        <v>13.9</v>
      </c>
      <c r="H23">
        <v>-10.4</v>
      </c>
      <c r="I23">
        <v>-1.8</v>
      </c>
      <c r="J23">
        <v>-12.6</v>
      </c>
      <c r="K23">
        <v>-8.4</v>
      </c>
      <c r="L23">
        <v>57</v>
      </c>
    </row>
    <row r="24" spans="1:12" ht="15">
      <c r="A24" s="61">
        <v>531</v>
      </c>
      <c r="B24" s="63">
        <v>42448</v>
      </c>
      <c r="D24">
        <v>13.9</v>
      </c>
      <c r="G24">
        <v>14.2</v>
      </c>
      <c r="H24">
        <v>-8.6</v>
      </c>
      <c r="I24">
        <v>-2.5</v>
      </c>
      <c r="J24">
        <v>-14.5</v>
      </c>
      <c r="K24">
        <v>-8.7</v>
      </c>
      <c r="L24">
        <v>57</v>
      </c>
    </row>
    <row r="25" spans="1:12" ht="15">
      <c r="A25" s="61">
        <v>531</v>
      </c>
      <c r="B25" s="63">
        <v>42449</v>
      </c>
      <c r="D25">
        <v>13.9</v>
      </c>
      <c r="G25">
        <v>14.2</v>
      </c>
      <c r="H25">
        <v>-12.8</v>
      </c>
      <c r="I25">
        <v>5.6</v>
      </c>
      <c r="J25">
        <v>-13.3</v>
      </c>
      <c r="K25">
        <v>-3</v>
      </c>
      <c r="L25">
        <v>55</v>
      </c>
    </row>
    <row r="26" spans="1:12" ht="15">
      <c r="A26" s="61">
        <v>531</v>
      </c>
      <c r="B26" s="63">
        <v>42450</v>
      </c>
      <c r="D26">
        <v>14</v>
      </c>
      <c r="G26">
        <v>14.3</v>
      </c>
      <c r="H26">
        <v>-1.2</v>
      </c>
      <c r="I26">
        <v>10.2</v>
      </c>
      <c r="J26">
        <v>-1.7</v>
      </c>
      <c r="K26">
        <v>2.4</v>
      </c>
      <c r="L26">
        <v>53</v>
      </c>
    </row>
    <row r="27" spans="1:12" ht="15">
      <c r="A27" s="61">
        <v>531</v>
      </c>
      <c r="B27" s="63">
        <v>42451</v>
      </c>
      <c r="D27">
        <v>14</v>
      </c>
      <c r="G27">
        <v>14.3</v>
      </c>
      <c r="H27">
        <v>1.1</v>
      </c>
      <c r="I27">
        <v>6.8</v>
      </c>
      <c r="J27">
        <v>-7</v>
      </c>
      <c r="K27">
        <v>-0.1</v>
      </c>
      <c r="L27">
        <v>52</v>
      </c>
    </row>
    <row r="28" spans="1:12" ht="15">
      <c r="A28" s="61">
        <v>531</v>
      </c>
      <c r="B28" s="63">
        <v>42452</v>
      </c>
      <c r="D28">
        <v>14.1</v>
      </c>
      <c r="G28">
        <v>14.4</v>
      </c>
      <c r="H28">
        <v>-7</v>
      </c>
      <c r="I28">
        <v>-6.7</v>
      </c>
      <c r="J28">
        <v>-10.4</v>
      </c>
      <c r="K28">
        <v>-8.7</v>
      </c>
      <c r="L28">
        <v>53</v>
      </c>
    </row>
    <row r="29" spans="1:12" ht="15">
      <c r="A29" s="61">
        <v>531</v>
      </c>
      <c r="B29" s="63">
        <v>42453</v>
      </c>
      <c r="D29">
        <v>14.4</v>
      </c>
      <c r="G29">
        <v>14.6</v>
      </c>
      <c r="H29">
        <v>-9.9</v>
      </c>
      <c r="I29">
        <v>0.4</v>
      </c>
      <c r="J29">
        <v>-11</v>
      </c>
      <c r="K29">
        <v>-6.9</v>
      </c>
      <c r="L29">
        <v>56</v>
      </c>
    </row>
    <row r="30" spans="1:12" ht="15">
      <c r="A30" s="61">
        <v>531</v>
      </c>
      <c r="B30" s="63">
        <v>42454</v>
      </c>
      <c r="D30">
        <v>14.5</v>
      </c>
      <c r="G30">
        <v>14.6</v>
      </c>
      <c r="H30">
        <v>-7.3</v>
      </c>
      <c r="I30">
        <v>-2.8</v>
      </c>
      <c r="J30">
        <v>-14.7</v>
      </c>
      <c r="K30">
        <v>-8.5</v>
      </c>
      <c r="L30">
        <v>54</v>
      </c>
    </row>
    <row r="31" spans="1:12" ht="15">
      <c r="A31" s="61">
        <v>531</v>
      </c>
      <c r="B31" s="63">
        <v>42455</v>
      </c>
      <c r="D31">
        <v>14.9</v>
      </c>
      <c r="G31">
        <v>15</v>
      </c>
      <c r="H31">
        <v>-14.7</v>
      </c>
      <c r="I31">
        <v>-5.2</v>
      </c>
      <c r="J31">
        <v>-15.8</v>
      </c>
      <c r="K31">
        <v>-11.3</v>
      </c>
      <c r="L31">
        <v>58</v>
      </c>
    </row>
    <row r="32" spans="1:12" ht="15">
      <c r="A32" s="61">
        <v>531</v>
      </c>
      <c r="B32" s="63">
        <v>42456</v>
      </c>
      <c r="D32">
        <v>15.1</v>
      </c>
      <c r="G32">
        <v>15.2</v>
      </c>
      <c r="H32">
        <v>-15</v>
      </c>
      <c r="I32">
        <v>1.8</v>
      </c>
      <c r="J32">
        <v>-17</v>
      </c>
      <c r="K32">
        <v>-6.6</v>
      </c>
      <c r="L32">
        <v>59</v>
      </c>
    </row>
    <row r="33" spans="1:12" ht="15">
      <c r="A33" s="61">
        <v>531</v>
      </c>
      <c r="B33" s="63">
        <v>42457</v>
      </c>
      <c r="D33">
        <v>15.2</v>
      </c>
      <c r="G33">
        <v>15.2</v>
      </c>
      <c r="H33">
        <v>-4.1</v>
      </c>
      <c r="I33">
        <v>7.5</v>
      </c>
      <c r="J33">
        <v>-5.5</v>
      </c>
      <c r="K33">
        <v>-0.4</v>
      </c>
      <c r="L33">
        <v>57</v>
      </c>
    </row>
    <row r="34" spans="1:12" ht="15">
      <c r="A34" s="61">
        <v>531</v>
      </c>
      <c r="B34" s="63">
        <v>42458</v>
      </c>
      <c r="D34">
        <v>15.2</v>
      </c>
      <c r="G34">
        <v>15.3</v>
      </c>
      <c r="H34">
        <v>-3.2</v>
      </c>
      <c r="I34">
        <v>4.4</v>
      </c>
      <c r="J34">
        <v>-10.9</v>
      </c>
      <c r="K34">
        <v>-2.9</v>
      </c>
      <c r="L34">
        <v>56</v>
      </c>
    </row>
    <row r="35" spans="1:12" ht="15">
      <c r="A35" s="61">
        <v>531</v>
      </c>
      <c r="B35" s="63">
        <v>42459</v>
      </c>
      <c r="D35">
        <v>15.2</v>
      </c>
      <c r="G35">
        <v>15.3</v>
      </c>
      <c r="H35">
        <v>-10.9</v>
      </c>
      <c r="I35">
        <v>-2.6</v>
      </c>
      <c r="J35">
        <v>-12.7</v>
      </c>
      <c r="K35">
        <v>-8.7</v>
      </c>
      <c r="L35">
        <v>54</v>
      </c>
    </row>
    <row r="36" spans="1:12" ht="15">
      <c r="A36" s="61">
        <v>531</v>
      </c>
      <c r="B36" s="63">
        <v>42460</v>
      </c>
      <c r="D36">
        <v>15.3</v>
      </c>
      <c r="G36">
        <v>15.3</v>
      </c>
      <c r="H36">
        <v>-11.2</v>
      </c>
      <c r="I36">
        <v>-2.3</v>
      </c>
      <c r="J36">
        <v>-15.6</v>
      </c>
      <c r="K36">
        <v>-10.1</v>
      </c>
      <c r="L36">
        <v>55</v>
      </c>
    </row>
    <row r="37" spans="1:12" ht="15">
      <c r="A37" s="61">
        <v>531</v>
      </c>
      <c r="B37" s="63">
        <v>42461</v>
      </c>
      <c r="D37">
        <v>15.4</v>
      </c>
      <c r="G37">
        <v>15.5</v>
      </c>
      <c r="H37">
        <v>-14.9</v>
      </c>
      <c r="I37">
        <v>-3.2</v>
      </c>
      <c r="J37">
        <v>-16</v>
      </c>
      <c r="K37">
        <v>-9.5</v>
      </c>
      <c r="L37">
        <v>54</v>
      </c>
    </row>
    <row r="38" spans="1:12" ht="15">
      <c r="A38" s="61">
        <v>531</v>
      </c>
      <c r="B38" s="63">
        <v>42462</v>
      </c>
      <c r="D38">
        <v>15.4</v>
      </c>
      <c r="G38">
        <v>15.5</v>
      </c>
      <c r="H38">
        <v>-10.6</v>
      </c>
      <c r="I38">
        <v>6.1</v>
      </c>
      <c r="J38">
        <v>-10.9</v>
      </c>
      <c r="K38">
        <v>-2.6</v>
      </c>
      <c r="L38">
        <v>57</v>
      </c>
    </row>
    <row r="39" spans="1:12" ht="15">
      <c r="A39" s="61">
        <v>531</v>
      </c>
      <c r="B39" s="63">
        <v>42463</v>
      </c>
      <c r="D39">
        <v>15.4</v>
      </c>
      <c r="G39">
        <v>15.6</v>
      </c>
      <c r="H39">
        <v>-4.8</v>
      </c>
      <c r="I39">
        <v>7.1</v>
      </c>
      <c r="J39">
        <v>-5</v>
      </c>
      <c r="K39">
        <v>0.5</v>
      </c>
      <c r="L39">
        <v>55</v>
      </c>
    </row>
    <row r="40" spans="1:12" ht="15">
      <c r="A40" s="61">
        <v>531</v>
      </c>
      <c r="B40" s="63">
        <v>42464</v>
      </c>
      <c r="D40">
        <v>15.4</v>
      </c>
      <c r="G40">
        <v>15.6</v>
      </c>
      <c r="H40">
        <v>-1.3</v>
      </c>
      <c r="I40">
        <v>9.8</v>
      </c>
      <c r="J40">
        <v>-4.2</v>
      </c>
      <c r="K40">
        <v>2.4</v>
      </c>
      <c r="L40">
        <v>54</v>
      </c>
    </row>
    <row r="41" spans="1:12" ht="15">
      <c r="A41" s="61">
        <v>531</v>
      </c>
      <c r="B41" s="63">
        <v>42465</v>
      </c>
      <c r="D41">
        <v>15.4</v>
      </c>
      <c r="G41">
        <v>15.6</v>
      </c>
      <c r="H41">
        <v>0.2</v>
      </c>
      <c r="I41">
        <v>3.6</v>
      </c>
      <c r="J41">
        <v>-8.8</v>
      </c>
      <c r="K41">
        <v>-3.7</v>
      </c>
      <c r="L41">
        <v>52</v>
      </c>
    </row>
    <row r="42" spans="1:12" ht="15">
      <c r="A42" s="61">
        <v>531</v>
      </c>
      <c r="B42" s="63">
        <v>42466</v>
      </c>
      <c r="D42">
        <v>15.8</v>
      </c>
      <c r="G42">
        <v>15.9</v>
      </c>
      <c r="H42">
        <v>-8.8</v>
      </c>
      <c r="I42">
        <v>7.2</v>
      </c>
      <c r="J42">
        <v>-9.6</v>
      </c>
      <c r="K42">
        <v>-1.6</v>
      </c>
      <c r="L42">
        <v>57</v>
      </c>
    </row>
    <row r="43" spans="1:12" ht="15">
      <c r="A43" s="61">
        <v>531</v>
      </c>
      <c r="B43" s="63">
        <v>42467</v>
      </c>
      <c r="D43">
        <v>15.8</v>
      </c>
      <c r="G43">
        <v>15.9</v>
      </c>
      <c r="H43">
        <v>-0.5</v>
      </c>
      <c r="I43">
        <v>9.7</v>
      </c>
      <c r="J43">
        <v>-4.5</v>
      </c>
      <c r="K43">
        <v>2</v>
      </c>
      <c r="L43">
        <v>54</v>
      </c>
    </row>
    <row r="44" spans="1:12" ht="15">
      <c r="A44" s="61">
        <v>531</v>
      </c>
      <c r="B44" s="63">
        <v>42468</v>
      </c>
      <c r="D44">
        <v>15.8</v>
      </c>
      <c r="G44">
        <v>15.9</v>
      </c>
      <c r="H44">
        <v>-2.4</v>
      </c>
      <c r="I44">
        <v>9.3</v>
      </c>
      <c r="J44">
        <v>-3.5</v>
      </c>
      <c r="K44">
        <v>2.3</v>
      </c>
      <c r="L44">
        <v>52</v>
      </c>
    </row>
    <row r="45" spans="1:12" ht="15">
      <c r="A45" s="61">
        <v>531</v>
      </c>
      <c r="B45" s="63">
        <v>42469</v>
      </c>
      <c r="D45">
        <v>15.7</v>
      </c>
      <c r="G45">
        <v>15.9</v>
      </c>
      <c r="H45">
        <v>-1.2</v>
      </c>
      <c r="I45">
        <v>8.1</v>
      </c>
      <c r="J45">
        <v>-1.9</v>
      </c>
      <c r="K45">
        <v>1.3</v>
      </c>
      <c r="L45">
        <v>51</v>
      </c>
    </row>
    <row r="46" spans="1:12" ht="15">
      <c r="A46" s="61">
        <v>531</v>
      </c>
      <c r="B46" s="63">
        <v>42470</v>
      </c>
      <c r="D46">
        <v>15.7</v>
      </c>
      <c r="G46">
        <v>16.1</v>
      </c>
      <c r="H46">
        <v>-0.9</v>
      </c>
      <c r="I46">
        <v>8.2</v>
      </c>
      <c r="J46">
        <v>-3.6</v>
      </c>
      <c r="K46">
        <v>1.1</v>
      </c>
      <c r="L46">
        <v>50</v>
      </c>
    </row>
    <row r="47" spans="1:12" ht="15">
      <c r="A47" s="61">
        <v>531</v>
      </c>
      <c r="B47" s="63">
        <v>42471</v>
      </c>
      <c r="D47">
        <v>15.7</v>
      </c>
      <c r="G47">
        <v>16.1</v>
      </c>
      <c r="H47">
        <v>-3.6</v>
      </c>
      <c r="I47">
        <v>8.2</v>
      </c>
      <c r="J47">
        <v>-4.1</v>
      </c>
      <c r="K47">
        <v>0.5</v>
      </c>
      <c r="L47">
        <v>50</v>
      </c>
    </row>
    <row r="48" spans="1:12" ht="15">
      <c r="A48" s="61">
        <v>531</v>
      </c>
      <c r="B48" s="63">
        <v>42472</v>
      </c>
      <c r="D48">
        <v>15.7</v>
      </c>
      <c r="G48">
        <v>16.1</v>
      </c>
      <c r="H48">
        <v>-3</v>
      </c>
      <c r="I48">
        <v>8.8</v>
      </c>
      <c r="J48">
        <v>-3.7</v>
      </c>
      <c r="K48">
        <v>0.5</v>
      </c>
      <c r="L48">
        <v>50</v>
      </c>
    </row>
    <row r="49" spans="1:12" ht="15">
      <c r="A49" s="61">
        <v>531</v>
      </c>
      <c r="B49" s="63">
        <v>42473</v>
      </c>
      <c r="D49">
        <v>15.6</v>
      </c>
      <c r="G49">
        <v>16.2</v>
      </c>
      <c r="H49">
        <v>-1.9</v>
      </c>
      <c r="I49">
        <v>9.9</v>
      </c>
      <c r="J49">
        <v>-3.5</v>
      </c>
      <c r="K49">
        <v>2.1</v>
      </c>
      <c r="L49">
        <v>48</v>
      </c>
    </row>
    <row r="50" spans="1:12" ht="15">
      <c r="A50" s="61">
        <v>531</v>
      </c>
      <c r="B50" s="63">
        <v>42474</v>
      </c>
      <c r="D50">
        <v>15.6</v>
      </c>
      <c r="G50">
        <v>16.2</v>
      </c>
      <c r="H50">
        <v>0.5</v>
      </c>
      <c r="I50">
        <v>9.5</v>
      </c>
      <c r="J50">
        <v>-1.1</v>
      </c>
      <c r="K50">
        <v>2.7</v>
      </c>
      <c r="L50">
        <v>48</v>
      </c>
    </row>
    <row r="51" spans="1:12" ht="15">
      <c r="A51" s="61">
        <v>531</v>
      </c>
      <c r="B51" s="63">
        <v>42475</v>
      </c>
      <c r="D51">
        <v>15.5</v>
      </c>
      <c r="G51">
        <v>16.2</v>
      </c>
      <c r="H51">
        <v>1.6</v>
      </c>
      <c r="I51">
        <v>1.8</v>
      </c>
      <c r="J51">
        <v>-5.7</v>
      </c>
      <c r="K51">
        <v>-2.3</v>
      </c>
      <c r="L51">
        <v>48</v>
      </c>
    </row>
    <row r="52" spans="1:12" ht="15">
      <c r="A52" s="61">
        <v>531</v>
      </c>
      <c r="B52" s="63">
        <v>42476</v>
      </c>
      <c r="D52">
        <v>16.6</v>
      </c>
      <c r="G52">
        <v>17.5</v>
      </c>
      <c r="H52">
        <v>-5.7</v>
      </c>
      <c r="I52">
        <v>-2.6</v>
      </c>
      <c r="J52">
        <v>-8.7</v>
      </c>
      <c r="K52">
        <v>-6.1</v>
      </c>
      <c r="L52">
        <v>60</v>
      </c>
    </row>
    <row r="53" spans="1:12" ht="15">
      <c r="A53" s="61">
        <v>531</v>
      </c>
      <c r="B53" s="63">
        <v>42477</v>
      </c>
      <c r="D53">
        <v>17.5</v>
      </c>
      <c r="G53">
        <v>18.4</v>
      </c>
      <c r="H53">
        <v>-8.7</v>
      </c>
      <c r="I53">
        <v>-1</v>
      </c>
      <c r="J53">
        <v>-9.3</v>
      </c>
      <c r="K53">
        <v>-6.7</v>
      </c>
      <c r="L53">
        <v>68</v>
      </c>
    </row>
    <row r="54" spans="1:12" ht="15">
      <c r="A54" s="61">
        <v>531</v>
      </c>
      <c r="B54" s="63">
        <v>42478</v>
      </c>
      <c r="D54">
        <v>17.7</v>
      </c>
      <c r="G54">
        <v>18.7</v>
      </c>
      <c r="H54">
        <v>-9.2</v>
      </c>
      <c r="I54">
        <v>2.7</v>
      </c>
      <c r="J54">
        <v>-10</v>
      </c>
      <c r="K54">
        <v>-5.4</v>
      </c>
      <c r="L54">
        <v>68</v>
      </c>
    </row>
    <row r="55" spans="1:12" ht="15">
      <c r="A55" s="61">
        <v>531</v>
      </c>
      <c r="B55" s="63">
        <v>42479</v>
      </c>
      <c r="D55">
        <v>18.1</v>
      </c>
      <c r="G55">
        <v>19.1</v>
      </c>
      <c r="H55">
        <v>-6.8</v>
      </c>
      <c r="I55">
        <v>1.6</v>
      </c>
      <c r="J55">
        <v>-7.6</v>
      </c>
      <c r="K55">
        <v>-3.9</v>
      </c>
      <c r="L55">
        <v>69</v>
      </c>
    </row>
    <row r="56" spans="1:12" ht="15">
      <c r="A56" s="61">
        <v>531</v>
      </c>
      <c r="B56" s="63">
        <v>42480</v>
      </c>
      <c r="D56">
        <v>18.2</v>
      </c>
      <c r="G56">
        <v>19.2</v>
      </c>
      <c r="H56">
        <v>-5.1</v>
      </c>
      <c r="I56">
        <v>3.6</v>
      </c>
      <c r="J56">
        <v>-7.6</v>
      </c>
      <c r="K56">
        <v>-2.3</v>
      </c>
      <c r="L56">
        <v>62</v>
      </c>
    </row>
    <row r="57" spans="1:12" ht="15">
      <c r="A57" s="61">
        <v>531</v>
      </c>
      <c r="B57" s="63">
        <v>42481</v>
      </c>
      <c r="D57">
        <v>18.2</v>
      </c>
      <c r="G57">
        <v>19.2</v>
      </c>
      <c r="H57">
        <v>-3.9</v>
      </c>
      <c r="I57">
        <v>9.4</v>
      </c>
      <c r="J57">
        <v>-5.2</v>
      </c>
      <c r="K57">
        <v>1.3</v>
      </c>
      <c r="L57">
        <v>62</v>
      </c>
    </row>
    <row r="58" spans="1:12" ht="15">
      <c r="A58" s="61">
        <v>531</v>
      </c>
      <c r="B58" s="63">
        <v>42482</v>
      </c>
      <c r="D58">
        <v>18</v>
      </c>
      <c r="G58">
        <v>19.3</v>
      </c>
      <c r="H58">
        <v>-1.6</v>
      </c>
      <c r="I58">
        <v>13.2</v>
      </c>
      <c r="J58">
        <v>-2.5</v>
      </c>
      <c r="K58">
        <v>5</v>
      </c>
      <c r="L58">
        <v>58</v>
      </c>
    </row>
    <row r="59" spans="1:12" ht="15">
      <c r="A59" s="61">
        <v>531</v>
      </c>
      <c r="B59" s="63">
        <v>42483</v>
      </c>
      <c r="D59">
        <v>17.8</v>
      </c>
      <c r="G59">
        <v>19.3</v>
      </c>
      <c r="H59">
        <v>2.1</v>
      </c>
      <c r="I59">
        <v>11.1</v>
      </c>
      <c r="J59">
        <v>-4.4</v>
      </c>
      <c r="K59">
        <v>2.7</v>
      </c>
      <c r="L59">
        <v>57</v>
      </c>
    </row>
    <row r="60" spans="1:12" ht="15">
      <c r="A60" s="61">
        <v>531</v>
      </c>
      <c r="B60" s="63">
        <v>42484</v>
      </c>
      <c r="D60">
        <v>17.7</v>
      </c>
      <c r="G60">
        <v>19.3</v>
      </c>
      <c r="H60">
        <v>-4.2</v>
      </c>
      <c r="I60">
        <v>4.9</v>
      </c>
      <c r="J60">
        <v>-5.1</v>
      </c>
      <c r="K60">
        <v>-1.1</v>
      </c>
      <c r="L60">
        <v>56</v>
      </c>
    </row>
    <row r="61" spans="1:12" ht="15">
      <c r="A61" s="61">
        <v>531</v>
      </c>
      <c r="B61" s="63">
        <v>42485</v>
      </c>
      <c r="D61">
        <v>17.9</v>
      </c>
      <c r="G61">
        <v>19.5</v>
      </c>
      <c r="H61">
        <v>-2</v>
      </c>
      <c r="I61">
        <v>9.6</v>
      </c>
      <c r="J61">
        <v>-5.4</v>
      </c>
      <c r="K61">
        <v>1.1</v>
      </c>
      <c r="L61">
        <v>55</v>
      </c>
    </row>
    <row r="62" spans="1:12" ht="15">
      <c r="A62" s="61">
        <v>531</v>
      </c>
      <c r="B62" s="63">
        <v>42486</v>
      </c>
      <c r="D62">
        <v>17.9</v>
      </c>
      <c r="G62">
        <v>19.6</v>
      </c>
      <c r="H62">
        <v>-5.4</v>
      </c>
      <c r="I62">
        <v>3.9</v>
      </c>
      <c r="J62">
        <v>-8</v>
      </c>
      <c r="K62">
        <v>-3.4</v>
      </c>
      <c r="L62">
        <v>54</v>
      </c>
    </row>
    <row r="63" spans="1:12" ht="15">
      <c r="A63" s="61">
        <v>531</v>
      </c>
      <c r="B63" s="63">
        <v>42487</v>
      </c>
      <c r="D63">
        <v>17.9</v>
      </c>
      <c r="G63">
        <v>19.6</v>
      </c>
      <c r="H63">
        <v>-5.8</v>
      </c>
      <c r="I63">
        <v>5.1</v>
      </c>
      <c r="J63">
        <v>-6.4</v>
      </c>
      <c r="K63">
        <v>-2.3</v>
      </c>
      <c r="L63">
        <v>52</v>
      </c>
    </row>
    <row r="64" spans="1:12" ht="15">
      <c r="A64" s="61">
        <v>531</v>
      </c>
      <c r="B64" s="63">
        <v>42488</v>
      </c>
      <c r="D64">
        <v>18</v>
      </c>
      <c r="G64">
        <v>19.7</v>
      </c>
      <c r="H64">
        <v>-2.9</v>
      </c>
      <c r="I64">
        <v>0.7</v>
      </c>
      <c r="J64">
        <v>-5.1</v>
      </c>
      <c r="K64">
        <v>-3</v>
      </c>
      <c r="L64">
        <v>53</v>
      </c>
    </row>
    <row r="65" spans="1:12" ht="15">
      <c r="A65" s="61">
        <v>531</v>
      </c>
      <c r="B65" s="63">
        <v>42489</v>
      </c>
      <c r="D65">
        <v>18.2</v>
      </c>
      <c r="G65">
        <v>20.3</v>
      </c>
      <c r="H65">
        <v>-5.1</v>
      </c>
      <c r="I65">
        <v>0</v>
      </c>
      <c r="J65">
        <v>-7</v>
      </c>
      <c r="K65">
        <v>-4.5</v>
      </c>
      <c r="L65">
        <v>56</v>
      </c>
    </row>
    <row r="66" spans="1:12" ht="15">
      <c r="A66" s="61">
        <v>531</v>
      </c>
      <c r="B66" s="63">
        <v>42490</v>
      </c>
      <c r="D66">
        <v>18.9</v>
      </c>
      <c r="G66">
        <v>21.1</v>
      </c>
      <c r="H66">
        <v>-5.6</v>
      </c>
      <c r="I66">
        <v>-1</v>
      </c>
      <c r="J66">
        <v>-9.9</v>
      </c>
      <c r="K66">
        <v>-5.2</v>
      </c>
      <c r="L66">
        <v>63</v>
      </c>
    </row>
    <row r="67" spans="1:12" ht="15">
      <c r="A67" s="61">
        <v>531</v>
      </c>
      <c r="B67" s="63">
        <v>42491</v>
      </c>
      <c r="D67">
        <v>19.3</v>
      </c>
      <c r="G67">
        <v>21.5</v>
      </c>
      <c r="H67">
        <v>-9.9</v>
      </c>
      <c r="I67">
        <v>-0.4</v>
      </c>
      <c r="J67">
        <v>-10.4</v>
      </c>
      <c r="K67">
        <v>-6.2</v>
      </c>
      <c r="L67">
        <v>65</v>
      </c>
    </row>
    <row r="68" spans="1:12" s="66" customFormat="1" ht="15">
      <c r="A68" s="64">
        <v>531</v>
      </c>
      <c r="B68" s="65">
        <v>42492</v>
      </c>
      <c r="D68" s="66">
        <v>19.3</v>
      </c>
      <c r="G68" s="66">
        <v>21.5</v>
      </c>
      <c r="H68" s="66">
        <v>-8.8</v>
      </c>
      <c r="I68" s="66">
        <v>6.4</v>
      </c>
      <c r="J68" s="66">
        <v>-9.3</v>
      </c>
      <c r="K68" s="66">
        <v>-2.1</v>
      </c>
      <c r="L68" s="66">
        <v>65</v>
      </c>
    </row>
    <row r="69" spans="1:12" ht="15">
      <c r="A69" s="61">
        <v>531</v>
      </c>
      <c r="B69" s="63">
        <v>42493</v>
      </c>
      <c r="D69">
        <v>19.2</v>
      </c>
      <c r="E69">
        <f>+D68-D69</f>
        <v>0.10000000000000142</v>
      </c>
      <c r="G69">
        <v>21.5</v>
      </c>
      <c r="H69">
        <v>-3.9</v>
      </c>
      <c r="I69">
        <v>9</v>
      </c>
      <c r="J69">
        <v>-6.5</v>
      </c>
      <c r="K69">
        <v>1.1</v>
      </c>
      <c r="L69">
        <v>60</v>
      </c>
    </row>
    <row r="70" spans="1:12" ht="15">
      <c r="A70" s="61">
        <v>531</v>
      </c>
      <c r="B70" s="63">
        <v>42494</v>
      </c>
      <c r="D70">
        <v>19.1</v>
      </c>
      <c r="E70">
        <f aca="true" t="shared" si="0" ref="E70:E109">+D69-D70</f>
        <v>0.09999999999999787</v>
      </c>
      <c r="G70">
        <v>21.5</v>
      </c>
      <c r="H70">
        <v>-1.3</v>
      </c>
      <c r="I70">
        <v>12.9</v>
      </c>
      <c r="J70">
        <v>-1.9</v>
      </c>
      <c r="K70">
        <v>5.3</v>
      </c>
      <c r="L70">
        <v>57</v>
      </c>
    </row>
    <row r="71" spans="1:12" ht="15">
      <c r="A71" s="61">
        <v>531</v>
      </c>
      <c r="B71" s="63">
        <v>42495</v>
      </c>
      <c r="D71">
        <v>18.9</v>
      </c>
      <c r="E71">
        <f t="shared" si="0"/>
        <v>0.20000000000000284</v>
      </c>
      <c r="G71">
        <v>21.5</v>
      </c>
      <c r="H71">
        <v>2.7</v>
      </c>
      <c r="I71">
        <v>15.3</v>
      </c>
      <c r="J71">
        <v>0.8</v>
      </c>
      <c r="K71">
        <v>7.2</v>
      </c>
      <c r="L71">
        <v>54</v>
      </c>
    </row>
    <row r="72" spans="1:12" ht="15">
      <c r="A72" s="61">
        <v>531</v>
      </c>
      <c r="B72" s="63">
        <v>42496</v>
      </c>
      <c r="D72">
        <v>18.6</v>
      </c>
      <c r="E72">
        <f t="shared" si="0"/>
        <v>0.29999999999999716</v>
      </c>
      <c r="G72">
        <v>21.5</v>
      </c>
      <c r="H72">
        <v>2.7</v>
      </c>
      <c r="I72">
        <v>12.9</v>
      </c>
      <c r="J72">
        <v>1.5</v>
      </c>
      <c r="K72">
        <v>5.7</v>
      </c>
      <c r="L72">
        <v>52</v>
      </c>
    </row>
    <row r="73" spans="1:12" ht="15">
      <c r="A73" s="61">
        <v>531</v>
      </c>
      <c r="B73" s="63">
        <v>42497</v>
      </c>
      <c r="D73">
        <v>18.4</v>
      </c>
      <c r="E73">
        <f t="shared" si="0"/>
        <v>0.20000000000000284</v>
      </c>
      <c r="F73">
        <f>+AVERAGE(E69:E73)</f>
        <v>0.18000000000000044</v>
      </c>
      <c r="G73">
        <v>21.6</v>
      </c>
      <c r="H73">
        <v>3.7</v>
      </c>
      <c r="I73">
        <v>8.3</v>
      </c>
      <c r="J73">
        <v>-3.7</v>
      </c>
      <c r="K73">
        <v>1.3</v>
      </c>
      <c r="L73">
        <v>51</v>
      </c>
    </row>
    <row r="74" spans="1:12" ht="15">
      <c r="A74" s="61">
        <v>531</v>
      </c>
      <c r="B74" s="63">
        <v>42498</v>
      </c>
      <c r="D74">
        <v>18.4</v>
      </c>
      <c r="E74">
        <f t="shared" si="0"/>
        <v>0</v>
      </c>
      <c r="F74">
        <f aca="true" t="shared" si="1" ref="F74:F109">+AVERAGE(E70:E74)</f>
        <v>0.16000000000000014</v>
      </c>
      <c r="G74">
        <v>21.7</v>
      </c>
      <c r="H74">
        <v>-3.3</v>
      </c>
      <c r="I74">
        <v>7</v>
      </c>
      <c r="J74">
        <v>-4.3</v>
      </c>
      <c r="K74">
        <v>-0.2</v>
      </c>
      <c r="L74">
        <v>51</v>
      </c>
    </row>
    <row r="75" spans="1:12" ht="15">
      <c r="A75" s="61">
        <v>531</v>
      </c>
      <c r="B75" s="63">
        <v>42499</v>
      </c>
      <c r="D75">
        <v>18.3</v>
      </c>
      <c r="E75">
        <f t="shared" si="0"/>
        <v>0.09999999999999787</v>
      </c>
      <c r="F75">
        <f t="shared" si="1"/>
        <v>0.16000000000000014</v>
      </c>
      <c r="G75">
        <v>21.7</v>
      </c>
      <c r="H75">
        <v>-2.3</v>
      </c>
      <c r="I75">
        <v>6</v>
      </c>
      <c r="J75">
        <v>-3</v>
      </c>
      <c r="K75">
        <v>0.8</v>
      </c>
      <c r="L75">
        <v>49</v>
      </c>
    </row>
    <row r="76" spans="1:12" ht="15">
      <c r="A76" s="61">
        <v>531</v>
      </c>
      <c r="B76" s="63">
        <v>42500</v>
      </c>
      <c r="D76">
        <v>18.5</v>
      </c>
      <c r="E76">
        <f t="shared" si="0"/>
        <v>-0.1999999999999993</v>
      </c>
      <c r="F76">
        <f t="shared" si="1"/>
        <v>0.07999999999999971</v>
      </c>
      <c r="G76">
        <v>22</v>
      </c>
      <c r="H76">
        <v>0.3</v>
      </c>
      <c r="I76">
        <v>8.1</v>
      </c>
      <c r="J76">
        <v>-4.1</v>
      </c>
      <c r="K76">
        <v>1</v>
      </c>
      <c r="L76">
        <v>51</v>
      </c>
    </row>
    <row r="77" spans="1:12" ht="15">
      <c r="A77" s="61">
        <v>531</v>
      </c>
      <c r="B77" s="63">
        <v>42501</v>
      </c>
      <c r="D77">
        <v>18.7</v>
      </c>
      <c r="E77">
        <f t="shared" si="0"/>
        <v>-0.1999999999999993</v>
      </c>
      <c r="F77">
        <f t="shared" si="1"/>
        <v>-0.019999999999999574</v>
      </c>
      <c r="G77">
        <v>22.3</v>
      </c>
      <c r="H77">
        <v>-3.8</v>
      </c>
      <c r="I77">
        <v>6</v>
      </c>
      <c r="J77">
        <v>-6.4</v>
      </c>
      <c r="K77">
        <v>-0.6</v>
      </c>
      <c r="L77">
        <v>51</v>
      </c>
    </row>
    <row r="78" spans="1:12" ht="15">
      <c r="A78" s="61">
        <v>531</v>
      </c>
      <c r="B78" s="63">
        <v>42502</v>
      </c>
      <c r="D78">
        <v>18.4</v>
      </c>
      <c r="E78">
        <f t="shared" si="0"/>
        <v>0.3000000000000007</v>
      </c>
      <c r="F78">
        <f t="shared" si="1"/>
        <v>0</v>
      </c>
      <c r="G78">
        <v>22.3</v>
      </c>
      <c r="H78">
        <v>-2.7</v>
      </c>
      <c r="I78">
        <v>10.2</v>
      </c>
      <c r="J78">
        <v>-3.8</v>
      </c>
      <c r="K78">
        <v>3.4</v>
      </c>
      <c r="L78">
        <v>50</v>
      </c>
    </row>
    <row r="79" spans="1:12" ht="15">
      <c r="A79" s="61">
        <v>531</v>
      </c>
      <c r="B79" s="63">
        <v>42503</v>
      </c>
      <c r="D79">
        <v>17.9</v>
      </c>
      <c r="E79">
        <f t="shared" si="0"/>
        <v>0.5</v>
      </c>
      <c r="F79">
        <f t="shared" si="1"/>
        <v>0.1</v>
      </c>
      <c r="G79">
        <v>22.3</v>
      </c>
      <c r="H79">
        <v>3</v>
      </c>
      <c r="I79">
        <v>13.7</v>
      </c>
      <c r="J79">
        <v>1.8</v>
      </c>
      <c r="K79">
        <v>6.4</v>
      </c>
      <c r="L79">
        <v>48</v>
      </c>
    </row>
    <row r="80" spans="1:12" ht="15">
      <c r="A80" s="61">
        <v>531</v>
      </c>
      <c r="B80" s="63">
        <v>42504</v>
      </c>
      <c r="D80">
        <v>17.2</v>
      </c>
      <c r="E80">
        <f t="shared" si="0"/>
        <v>0.6999999999999993</v>
      </c>
      <c r="F80">
        <f t="shared" si="1"/>
        <v>0.22000000000000028</v>
      </c>
      <c r="G80">
        <v>22.3</v>
      </c>
      <c r="H80">
        <v>3.9</v>
      </c>
      <c r="I80">
        <v>14.4</v>
      </c>
      <c r="J80">
        <v>0.8</v>
      </c>
      <c r="K80">
        <v>6.4</v>
      </c>
      <c r="L80">
        <v>46</v>
      </c>
    </row>
    <row r="81" spans="1:12" ht="15">
      <c r="A81" s="61">
        <v>531</v>
      </c>
      <c r="B81" s="63">
        <v>42505</v>
      </c>
      <c r="D81">
        <v>16.7</v>
      </c>
      <c r="E81">
        <f t="shared" si="0"/>
        <v>0.5</v>
      </c>
      <c r="F81">
        <f t="shared" si="1"/>
        <v>0.36000000000000015</v>
      </c>
      <c r="G81">
        <v>22.3</v>
      </c>
      <c r="H81">
        <v>1.7</v>
      </c>
      <c r="I81">
        <v>9.9</v>
      </c>
      <c r="J81">
        <v>-0.2</v>
      </c>
      <c r="K81">
        <v>2.9</v>
      </c>
      <c r="L81">
        <v>45</v>
      </c>
    </row>
    <row r="82" spans="1:12" ht="15">
      <c r="A82" s="61">
        <v>531</v>
      </c>
      <c r="B82" s="63">
        <v>42506</v>
      </c>
      <c r="D82">
        <v>16.7</v>
      </c>
      <c r="E82">
        <f t="shared" si="0"/>
        <v>0</v>
      </c>
      <c r="F82">
        <f t="shared" si="1"/>
        <v>0.4</v>
      </c>
      <c r="G82">
        <v>22.5</v>
      </c>
      <c r="H82">
        <v>0.5</v>
      </c>
      <c r="I82">
        <v>8.7</v>
      </c>
      <c r="J82">
        <v>-2.6</v>
      </c>
      <c r="K82">
        <v>1</v>
      </c>
      <c r="L82">
        <v>45</v>
      </c>
    </row>
    <row r="83" spans="1:12" ht="15">
      <c r="A83" s="61">
        <v>531</v>
      </c>
      <c r="B83" s="63">
        <v>42507</v>
      </c>
      <c r="D83">
        <v>16.8</v>
      </c>
      <c r="E83">
        <f t="shared" si="0"/>
        <v>-0.10000000000000142</v>
      </c>
      <c r="F83">
        <f t="shared" si="1"/>
        <v>0.31999999999999956</v>
      </c>
      <c r="G83">
        <v>22.8</v>
      </c>
      <c r="H83">
        <v>-2.6</v>
      </c>
      <c r="I83">
        <v>2.4</v>
      </c>
      <c r="J83">
        <v>-3.3</v>
      </c>
      <c r="K83">
        <v>-1.1</v>
      </c>
      <c r="L83">
        <v>46</v>
      </c>
    </row>
    <row r="84" spans="1:12" ht="15">
      <c r="A84" s="61">
        <v>531</v>
      </c>
      <c r="B84" s="63">
        <v>42508</v>
      </c>
      <c r="D84">
        <v>16.9</v>
      </c>
      <c r="E84">
        <f t="shared" si="0"/>
        <v>-0.09999999999999787</v>
      </c>
      <c r="F84">
        <f t="shared" si="1"/>
        <v>0.2</v>
      </c>
      <c r="G84">
        <v>23</v>
      </c>
      <c r="H84">
        <v>-2.1</v>
      </c>
      <c r="I84">
        <v>9.5</v>
      </c>
      <c r="J84">
        <v>-4.1</v>
      </c>
      <c r="K84">
        <v>1.3</v>
      </c>
      <c r="L84">
        <v>47</v>
      </c>
    </row>
    <row r="85" spans="1:12" ht="15">
      <c r="A85" s="61">
        <v>531</v>
      </c>
      <c r="B85" s="63">
        <v>42509</v>
      </c>
      <c r="D85">
        <v>17.2</v>
      </c>
      <c r="E85">
        <f t="shared" si="0"/>
        <v>-0.3000000000000007</v>
      </c>
      <c r="F85">
        <f t="shared" si="1"/>
        <v>0</v>
      </c>
      <c r="G85">
        <v>23.5</v>
      </c>
      <c r="H85">
        <v>-1.6</v>
      </c>
      <c r="I85">
        <v>10.3</v>
      </c>
      <c r="J85">
        <v>-1.9</v>
      </c>
      <c r="K85">
        <v>3.4</v>
      </c>
      <c r="L85">
        <v>47</v>
      </c>
    </row>
    <row r="86" spans="1:12" ht="15">
      <c r="A86" s="61">
        <v>531</v>
      </c>
      <c r="B86" s="63">
        <v>42510</v>
      </c>
      <c r="D86">
        <v>16.7</v>
      </c>
      <c r="E86">
        <f t="shared" si="0"/>
        <v>0.5</v>
      </c>
      <c r="F86">
        <f t="shared" si="1"/>
        <v>0</v>
      </c>
      <c r="G86">
        <v>23.5</v>
      </c>
      <c r="H86">
        <v>2.5</v>
      </c>
      <c r="I86">
        <v>13.6</v>
      </c>
      <c r="J86">
        <v>1.5</v>
      </c>
      <c r="K86">
        <v>6.3</v>
      </c>
      <c r="L86">
        <v>45</v>
      </c>
    </row>
    <row r="87" spans="1:12" ht="15">
      <c r="A87" s="61">
        <v>531</v>
      </c>
      <c r="B87" s="63">
        <v>42511</v>
      </c>
      <c r="D87">
        <v>16.2</v>
      </c>
      <c r="E87">
        <f t="shared" si="0"/>
        <v>0.5</v>
      </c>
      <c r="F87">
        <f t="shared" si="1"/>
        <v>0.1</v>
      </c>
      <c r="G87">
        <v>23.5</v>
      </c>
      <c r="H87">
        <v>2.6</v>
      </c>
      <c r="I87">
        <v>14.4</v>
      </c>
      <c r="J87">
        <v>1.7</v>
      </c>
      <c r="K87">
        <v>7.5</v>
      </c>
      <c r="L87">
        <v>44</v>
      </c>
    </row>
    <row r="88" spans="1:12" ht="15">
      <c r="A88" s="61">
        <v>531</v>
      </c>
      <c r="B88" s="63">
        <v>42512</v>
      </c>
      <c r="D88">
        <v>15.4</v>
      </c>
      <c r="E88">
        <f t="shared" si="0"/>
        <v>0.7999999999999989</v>
      </c>
      <c r="F88">
        <f t="shared" si="1"/>
        <v>0.2800000000000001</v>
      </c>
      <c r="G88">
        <v>23.5</v>
      </c>
      <c r="H88">
        <v>3.7</v>
      </c>
      <c r="I88">
        <v>14.2</v>
      </c>
      <c r="J88">
        <v>-0.6</v>
      </c>
      <c r="K88">
        <v>5.6</v>
      </c>
      <c r="L88">
        <v>41</v>
      </c>
    </row>
    <row r="89" spans="1:12" ht="15">
      <c r="A89" s="61">
        <v>531</v>
      </c>
      <c r="B89" s="63">
        <v>42513</v>
      </c>
      <c r="D89">
        <v>14.6</v>
      </c>
      <c r="E89">
        <f t="shared" si="0"/>
        <v>0.8000000000000007</v>
      </c>
      <c r="F89">
        <f t="shared" si="1"/>
        <v>0.4599999999999998</v>
      </c>
      <c r="G89">
        <v>23.5</v>
      </c>
      <c r="H89">
        <v>-0.4</v>
      </c>
      <c r="I89">
        <v>10.8</v>
      </c>
      <c r="J89">
        <v>-1.3</v>
      </c>
      <c r="K89">
        <v>3.4</v>
      </c>
      <c r="L89">
        <v>38</v>
      </c>
    </row>
    <row r="90" spans="1:12" ht="15">
      <c r="A90" s="61">
        <v>531</v>
      </c>
      <c r="B90" s="63">
        <v>42514</v>
      </c>
      <c r="D90">
        <v>14.5</v>
      </c>
      <c r="E90">
        <f t="shared" si="0"/>
        <v>0.09999999999999964</v>
      </c>
      <c r="F90">
        <f t="shared" si="1"/>
        <v>0.5399999999999998</v>
      </c>
      <c r="G90">
        <v>23.5</v>
      </c>
      <c r="H90">
        <v>0.5</v>
      </c>
      <c r="I90">
        <v>12.7</v>
      </c>
      <c r="J90">
        <v>-0.8</v>
      </c>
      <c r="K90">
        <v>5.1</v>
      </c>
      <c r="L90">
        <v>38</v>
      </c>
    </row>
    <row r="91" spans="1:12" ht="15">
      <c r="A91" s="61">
        <v>531</v>
      </c>
      <c r="B91" s="63">
        <v>42515</v>
      </c>
      <c r="D91">
        <v>14.1</v>
      </c>
      <c r="E91">
        <f t="shared" si="0"/>
        <v>0.40000000000000036</v>
      </c>
      <c r="F91">
        <f t="shared" si="1"/>
        <v>0.5199999999999999</v>
      </c>
      <c r="G91">
        <v>23.5</v>
      </c>
      <c r="H91">
        <v>1.9</v>
      </c>
      <c r="I91">
        <v>10.7</v>
      </c>
      <c r="J91">
        <v>0.2</v>
      </c>
      <c r="K91">
        <v>4.3</v>
      </c>
      <c r="L91">
        <v>36</v>
      </c>
    </row>
    <row r="92" spans="1:12" ht="15">
      <c r="A92" s="61">
        <v>531</v>
      </c>
      <c r="B92" s="63">
        <v>42516</v>
      </c>
      <c r="D92">
        <v>13.3</v>
      </c>
      <c r="E92">
        <f t="shared" si="0"/>
        <v>0.7999999999999989</v>
      </c>
      <c r="F92">
        <f t="shared" si="1"/>
        <v>0.5799999999999997</v>
      </c>
      <c r="G92">
        <v>23.5</v>
      </c>
      <c r="H92">
        <v>0.5</v>
      </c>
      <c r="I92">
        <v>8.7</v>
      </c>
      <c r="J92">
        <v>-1.1</v>
      </c>
      <c r="K92">
        <v>1.8</v>
      </c>
      <c r="L92">
        <v>35</v>
      </c>
    </row>
    <row r="93" spans="1:12" ht="15">
      <c r="A93" s="61">
        <v>531</v>
      </c>
      <c r="B93" s="63">
        <v>42517</v>
      </c>
      <c r="D93">
        <v>13</v>
      </c>
      <c r="E93">
        <f t="shared" si="0"/>
        <v>0.3000000000000007</v>
      </c>
      <c r="F93">
        <f t="shared" si="1"/>
        <v>0.4800000000000001</v>
      </c>
      <c r="G93">
        <v>23.9</v>
      </c>
      <c r="H93">
        <v>-1.1</v>
      </c>
      <c r="I93">
        <v>5.3</v>
      </c>
      <c r="J93">
        <v>-2.1</v>
      </c>
      <c r="K93">
        <v>0.1</v>
      </c>
      <c r="L93">
        <v>35</v>
      </c>
    </row>
    <row r="94" spans="1:12" ht="15">
      <c r="A94" s="61">
        <v>531</v>
      </c>
      <c r="B94" s="63">
        <v>42518</v>
      </c>
      <c r="D94">
        <v>13</v>
      </c>
      <c r="E94">
        <f t="shared" si="0"/>
        <v>0</v>
      </c>
      <c r="F94">
        <f t="shared" si="1"/>
        <v>0.31999999999999995</v>
      </c>
      <c r="G94">
        <v>23.9</v>
      </c>
      <c r="H94">
        <v>-1.9</v>
      </c>
      <c r="I94">
        <v>10.7</v>
      </c>
      <c r="J94">
        <v>-2.9</v>
      </c>
      <c r="K94">
        <v>2.5</v>
      </c>
      <c r="L94">
        <v>35</v>
      </c>
    </row>
    <row r="95" spans="1:12" ht="15">
      <c r="A95" s="61">
        <v>531</v>
      </c>
      <c r="B95" s="63">
        <v>42519</v>
      </c>
      <c r="D95">
        <v>12.8</v>
      </c>
      <c r="E95">
        <f t="shared" si="0"/>
        <v>0.1999999999999993</v>
      </c>
      <c r="F95">
        <f t="shared" si="1"/>
        <v>0.33999999999999986</v>
      </c>
      <c r="G95">
        <v>23.9</v>
      </c>
      <c r="H95">
        <v>1.1</v>
      </c>
      <c r="I95">
        <v>13.1</v>
      </c>
      <c r="J95">
        <v>0.5</v>
      </c>
      <c r="K95">
        <v>5.1</v>
      </c>
      <c r="L95">
        <v>34</v>
      </c>
    </row>
    <row r="96" spans="1:12" ht="15">
      <c r="A96" s="61">
        <v>531</v>
      </c>
      <c r="B96" s="63">
        <v>42520</v>
      </c>
      <c r="D96">
        <v>12.3</v>
      </c>
      <c r="E96">
        <f t="shared" si="0"/>
        <v>0.5</v>
      </c>
      <c r="F96">
        <f t="shared" si="1"/>
        <v>0.35999999999999976</v>
      </c>
      <c r="G96">
        <v>23.9</v>
      </c>
      <c r="H96">
        <v>2.9</v>
      </c>
      <c r="I96">
        <v>12.7</v>
      </c>
      <c r="J96">
        <v>0.5</v>
      </c>
      <c r="K96">
        <v>5.4</v>
      </c>
      <c r="L96">
        <v>32</v>
      </c>
    </row>
    <row r="97" spans="1:12" ht="15">
      <c r="A97" s="61">
        <v>531</v>
      </c>
      <c r="B97" s="63">
        <v>42521</v>
      </c>
      <c r="D97">
        <v>11.8</v>
      </c>
      <c r="E97">
        <f t="shared" si="0"/>
        <v>0.5</v>
      </c>
      <c r="F97">
        <f t="shared" si="1"/>
        <v>0.3</v>
      </c>
      <c r="G97">
        <v>24</v>
      </c>
      <c r="H97">
        <v>0.8</v>
      </c>
      <c r="I97">
        <v>13.1</v>
      </c>
      <c r="J97">
        <v>0.5</v>
      </c>
      <c r="K97">
        <v>5.2</v>
      </c>
      <c r="L97">
        <v>31</v>
      </c>
    </row>
    <row r="98" spans="1:12" ht="15">
      <c r="A98" s="61">
        <v>531</v>
      </c>
      <c r="B98" s="63">
        <v>42522</v>
      </c>
      <c r="D98">
        <v>11</v>
      </c>
      <c r="E98">
        <f t="shared" si="0"/>
        <v>0.8000000000000007</v>
      </c>
      <c r="F98">
        <f t="shared" si="1"/>
        <v>0.4</v>
      </c>
      <c r="G98">
        <v>24</v>
      </c>
      <c r="H98">
        <v>2.3</v>
      </c>
      <c r="I98">
        <v>13.9</v>
      </c>
      <c r="J98">
        <v>1.7</v>
      </c>
      <c r="K98">
        <v>6.2</v>
      </c>
      <c r="L98">
        <v>29</v>
      </c>
    </row>
    <row r="99" spans="1:12" ht="15">
      <c r="A99" s="61">
        <v>531</v>
      </c>
      <c r="B99" s="63">
        <v>42523</v>
      </c>
      <c r="D99">
        <v>10.5</v>
      </c>
      <c r="E99">
        <f t="shared" si="0"/>
        <v>0.5</v>
      </c>
      <c r="F99">
        <f t="shared" si="1"/>
        <v>0.5</v>
      </c>
      <c r="G99">
        <v>24</v>
      </c>
      <c r="H99">
        <v>2.8</v>
      </c>
      <c r="I99">
        <v>14.2</v>
      </c>
      <c r="J99">
        <v>1.1</v>
      </c>
      <c r="K99">
        <v>8</v>
      </c>
      <c r="L99">
        <v>28</v>
      </c>
    </row>
    <row r="100" spans="1:12" ht="15">
      <c r="A100" s="61">
        <v>531</v>
      </c>
      <c r="B100" s="63">
        <v>42524</v>
      </c>
      <c r="D100">
        <v>9.5</v>
      </c>
      <c r="E100">
        <f t="shared" si="0"/>
        <v>1</v>
      </c>
      <c r="F100">
        <f t="shared" si="1"/>
        <v>0.6600000000000001</v>
      </c>
      <c r="G100">
        <v>24</v>
      </c>
      <c r="H100">
        <v>5.8</v>
      </c>
      <c r="I100">
        <v>14.7</v>
      </c>
      <c r="J100">
        <v>4</v>
      </c>
      <c r="K100">
        <v>8.5</v>
      </c>
      <c r="L100">
        <v>24</v>
      </c>
    </row>
    <row r="101" spans="1:12" ht="15">
      <c r="A101" s="61">
        <v>531</v>
      </c>
      <c r="B101" s="63">
        <v>42525</v>
      </c>
      <c r="D101">
        <v>8.5</v>
      </c>
      <c r="E101">
        <f t="shared" si="0"/>
        <v>1</v>
      </c>
      <c r="F101">
        <f t="shared" si="1"/>
        <v>0.7600000000000001</v>
      </c>
      <c r="G101">
        <v>24</v>
      </c>
      <c r="H101">
        <v>5.1</v>
      </c>
      <c r="I101">
        <v>17.3</v>
      </c>
      <c r="J101">
        <v>3.6</v>
      </c>
      <c r="K101">
        <v>9.7</v>
      </c>
      <c r="L101">
        <v>23</v>
      </c>
    </row>
    <row r="102" spans="1:12" ht="15">
      <c r="A102" s="61">
        <v>531</v>
      </c>
      <c r="B102" s="63">
        <v>42526</v>
      </c>
      <c r="D102">
        <v>7.4</v>
      </c>
      <c r="E102">
        <f t="shared" si="0"/>
        <v>1.0999999999999996</v>
      </c>
      <c r="F102">
        <f t="shared" si="1"/>
        <v>0.8800000000000001</v>
      </c>
      <c r="G102">
        <v>24</v>
      </c>
      <c r="H102">
        <v>5.2</v>
      </c>
      <c r="I102">
        <v>16.7</v>
      </c>
      <c r="J102">
        <v>4.1</v>
      </c>
      <c r="K102">
        <v>10</v>
      </c>
      <c r="L102">
        <v>18</v>
      </c>
    </row>
    <row r="103" spans="1:12" ht="15">
      <c r="A103" s="61">
        <v>531</v>
      </c>
      <c r="B103" s="63">
        <v>42527</v>
      </c>
      <c r="D103">
        <v>6</v>
      </c>
      <c r="E103">
        <f t="shared" si="0"/>
        <v>1.4000000000000004</v>
      </c>
      <c r="F103">
        <f t="shared" si="1"/>
        <v>1</v>
      </c>
      <c r="G103">
        <v>24</v>
      </c>
      <c r="H103">
        <v>5.7</v>
      </c>
      <c r="I103">
        <v>17.7</v>
      </c>
      <c r="J103">
        <v>3.7</v>
      </c>
      <c r="K103">
        <v>8.9</v>
      </c>
      <c r="L103">
        <v>15</v>
      </c>
    </row>
    <row r="104" spans="1:12" ht="15">
      <c r="A104" s="61">
        <v>531</v>
      </c>
      <c r="B104" s="63">
        <v>42528</v>
      </c>
      <c r="D104">
        <v>5.2</v>
      </c>
      <c r="E104">
        <f t="shared" si="0"/>
        <v>0.7999999999999998</v>
      </c>
      <c r="F104">
        <f t="shared" si="1"/>
        <v>1.06</v>
      </c>
      <c r="G104">
        <v>24.1</v>
      </c>
      <c r="H104">
        <v>3.9</v>
      </c>
      <c r="I104">
        <v>18.5</v>
      </c>
      <c r="J104">
        <v>3.5</v>
      </c>
      <c r="K104">
        <v>9.5</v>
      </c>
      <c r="L104">
        <v>12</v>
      </c>
    </row>
    <row r="105" spans="1:12" ht="15">
      <c r="A105" s="61">
        <v>531</v>
      </c>
      <c r="B105" s="63">
        <v>42529</v>
      </c>
      <c r="D105">
        <v>4.2</v>
      </c>
      <c r="E105">
        <f t="shared" si="0"/>
        <v>1</v>
      </c>
      <c r="F105">
        <f t="shared" si="1"/>
        <v>1.06</v>
      </c>
      <c r="G105">
        <v>24.1</v>
      </c>
      <c r="H105">
        <v>6.3</v>
      </c>
      <c r="I105">
        <v>16.8</v>
      </c>
      <c r="J105">
        <v>3.6</v>
      </c>
      <c r="K105">
        <v>9.3</v>
      </c>
      <c r="L105">
        <v>9</v>
      </c>
    </row>
    <row r="106" spans="1:12" ht="15">
      <c r="A106" s="61">
        <v>531</v>
      </c>
      <c r="B106" s="63">
        <v>42530</v>
      </c>
      <c r="D106">
        <v>3</v>
      </c>
      <c r="E106">
        <f t="shared" si="0"/>
        <v>1.2000000000000002</v>
      </c>
      <c r="F106">
        <f t="shared" si="1"/>
        <v>1.1</v>
      </c>
      <c r="G106">
        <v>24.1</v>
      </c>
      <c r="H106">
        <v>4.4</v>
      </c>
      <c r="I106">
        <v>18.7</v>
      </c>
      <c r="J106">
        <v>3.8</v>
      </c>
      <c r="K106">
        <v>10.6</v>
      </c>
      <c r="L106">
        <v>6</v>
      </c>
    </row>
    <row r="107" spans="1:12" ht="15">
      <c r="A107" s="61">
        <v>531</v>
      </c>
      <c r="B107" s="63">
        <v>42531</v>
      </c>
      <c r="D107">
        <v>1.5</v>
      </c>
      <c r="E107">
        <f t="shared" si="0"/>
        <v>1.5</v>
      </c>
      <c r="F107">
        <f t="shared" si="1"/>
        <v>1.1800000000000002</v>
      </c>
      <c r="G107">
        <v>24.1</v>
      </c>
      <c r="H107">
        <v>9.6</v>
      </c>
      <c r="I107">
        <v>20.7</v>
      </c>
      <c r="J107">
        <v>7.8</v>
      </c>
      <c r="K107">
        <v>13.1</v>
      </c>
      <c r="L107">
        <v>2</v>
      </c>
    </row>
    <row r="108" spans="1:12" ht="15">
      <c r="A108" s="61">
        <v>531</v>
      </c>
      <c r="B108" s="63">
        <v>42532</v>
      </c>
      <c r="D108">
        <v>0.3</v>
      </c>
      <c r="E108">
        <f t="shared" si="0"/>
        <v>1.2</v>
      </c>
      <c r="F108">
        <f t="shared" si="1"/>
        <v>1.1400000000000001</v>
      </c>
      <c r="G108">
        <v>24.1</v>
      </c>
      <c r="H108">
        <v>8.3</v>
      </c>
      <c r="I108">
        <v>20.3</v>
      </c>
      <c r="J108">
        <v>5.6</v>
      </c>
      <c r="K108">
        <v>11.8</v>
      </c>
      <c r="L108">
        <v>1</v>
      </c>
    </row>
    <row r="109" spans="1:12" ht="15">
      <c r="A109" s="61">
        <v>531</v>
      </c>
      <c r="B109" s="63">
        <v>42533</v>
      </c>
      <c r="D109">
        <v>0</v>
      </c>
      <c r="E109">
        <f t="shared" si="0"/>
        <v>0.3</v>
      </c>
      <c r="F109">
        <f t="shared" si="1"/>
        <v>1.04</v>
      </c>
      <c r="G109">
        <v>24.1</v>
      </c>
      <c r="H109">
        <v>7.8</v>
      </c>
      <c r="I109">
        <v>17.6</v>
      </c>
      <c r="J109">
        <v>4.8</v>
      </c>
      <c r="K109">
        <v>9.7</v>
      </c>
      <c r="L109">
        <v>0</v>
      </c>
    </row>
    <row r="110" spans="4:11" ht="12.75">
      <c r="D110" s="14" t="s">
        <v>49</v>
      </c>
      <c r="E110" s="33">
        <f>AVERAGE(E69:E109)</f>
        <v>0.4707317073170732</v>
      </c>
      <c r="F110" s="33">
        <f>AVERAGE(F73:F109)</f>
        <v>0.46540540540540537</v>
      </c>
      <c r="G110">
        <f>G109-G69</f>
        <v>2.6000000000000014</v>
      </c>
      <c r="H110" t="s">
        <v>63</v>
      </c>
      <c r="J110" s="34" t="s">
        <v>64</v>
      </c>
      <c r="K110" s="33">
        <f>AVERAGE(K69:K109)</f>
        <v>5.192682926829268</v>
      </c>
    </row>
    <row r="111" spans="4:6" ht="12.75">
      <c r="D111" s="14" t="s">
        <v>50</v>
      </c>
      <c r="E111" s="21">
        <f>MAX(E69:E109)</f>
        <v>1.5</v>
      </c>
      <c r="F111" s="21">
        <f>MAX(F86:F109)</f>
        <v>1.1800000000000002</v>
      </c>
    </row>
    <row r="112" spans="4:5" ht="12.75">
      <c r="D112" s="14" t="s">
        <v>36</v>
      </c>
      <c r="E112" s="14">
        <f>COUNT(E69:E109)</f>
        <v>41</v>
      </c>
    </row>
    <row r="113" spans="3:4" ht="12.75">
      <c r="C113" s="14" t="s">
        <v>8</v>
      </c>
      <c r="D113">
        <f>MAX(D6:D109)</f>
        <v>19.3</v>
      </c>
    </row>
    <row r="114" ht="15">
      <c r="B114" s="63"/>
    </row>
    <row r="115" ht="15">
      <c r="B115" s="63"/>
    </row>
    <row r="116" ht="15">
      <c r="B116" s="63"/>
    </row>
    <row r="117" ht="15">
      <c r="B117" s="63"/>
    </row>
    <row r="118" ht="15">
      <c r="B118" s="63"/>
    </row>
    <row r="119" ht="15">
      <c r="B119" s="63"/>
    </row>
    <row r="120" ht="15">
      <c r="B120" s="63"/>
    </row>
    <row r="121" ht="15">
      <c r="B121" s="63"/>
    </row>
    <row r="122" ht="15">
      <c r="B122" s="63"/>
    </row>
    <row r="123" ht="15">
      <c r="B123" s="63"/>
    </row>
    <row r="124" ht="15">
      <c r="B124" s="63"/>
    </row>
    <row r="125" ht="15">
      <c r="B125" s="63"/>
    </row>
    <row r="126" ht="15">
      <c r="B126" s="63"/>
    </row>
    <row r="127" ht="15">
      <c r="B127" s="63"/>
    </row>
    <row r="128" ht="15">
      <c r="B128" s="63"/>
    </row>
    <row r="129" ht="15">
      <c r="B129" s="63"/>
    </row>
    <row r="130" ht="15">
      <c r="B130" s="63"/>
    </row>
    <row r="131" ht="15">
      <c r="B131" s="63"/>
    </row>
    <row r="132" ht="15">
      <c r="B132" s="63"/>
    </row>
    <row r="133" ht="15">
      <c r="B133" s="63"/>
    </row>
    <row r="134" ht="15">
      <c r="B134" s="63"/>
    </row>
    <row r="135" ht="15">
      <c r="B135" s="63"/>
    </row>
    <row r="136" ht="15">
      <c r="B136" s="63"/>
    </row>
    <row r="137" ht="15">
      <c r="B137" s="63"/>
    </row>
    <row r="138" ht="15">
      <c r="B138" s="63"/>
    </row>
    <row r="139" ht="15">
      <c r="B139" s="63"/>
    </row>
    <row r="140" ht="15">
      <c r="B140" s="63"/>
    </row>
    <row r="141" ht="15">
      <c r="B141" s="63"/>
    </row>
    <row r="142" ht="15">
      <c r="B142" s="63"/>
    </row>
    <row r="143" ht="15">
      <c r="B143" s="63"/>
    </row>
    <row r="144" ht="15">
      <c r="B144" s="63"/>
    </row>
    <row r="145" ht="15">
      <c r="B145" s="6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76">
      <selection activeCell="E91" sqref="E91:F95"/>
    </sheetView>
  </sheetViews>
  <sheetFormatPr defaultColWidth="9.140625" defaultRowHeight="12.75"/>
  <cols>
    <col min="2" max="2" width="10.421875" style="0" customWidth="1"/>
  </cols>
  <sheetData>
    <row r="1" spans="1:10" ht="15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</row>
    <row r="2" spans="5:6" ht="12.75">
      <c r="E2" s="14"/>
      <c r="F2" s="3" t="s">
        <v>56</v>
      </c>
    </row>
    <row r="3" spans="4:6" ht="12.75">
      <c r="D3">
        <f>+MAX(D6:D112)</f>
        <v>22.3</v>
      </c>
      <c r="E3" s="14"/>
      <c r="F3" s="3" t="s">
        <v>58</v>
      </c>
    </row>
    <row r="4" spans="5:6" ht="12.75">
      <c r="E4" s="14" t="s">
        <v>60</v>
      </c>
      <c r="F4" s="32" t="s">
        <v>60</v>
      </c>
    </row>
    <row r="5" spans="1:12" ht="12.75">
      <c r="A5" s="9" t="s">
        <v>21</v>
      </c>
      <c r="B5" s="9" t="s">
        <v>2</v>
      </c>
      <c r="C5" s="9" t="s">
        <v>52</v>
      </c>
      <c r="D5" s="9" t="s">
        <v>23</v>
      </c>
      <c r="E5" s="36" t="s">
        <v>62</v>
      </c>
      <c r="F5" s="6" t="s">
        <v>62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1">
        <v>531</v>
      </c>
      <c r="B6" s="62">
        <v>42064</v>
      </c>
      <c r="C6" s="61"/>
      <c r="D6" s="61">
        <v>13.8</v>
      </c>
      <c r="G6" s="61">
        <v>14.6</v>
      </c>
      <c r="H6" s="61">
        <v>-9.6</v>
      </c>
      <c r="I6" s="61">
        <v>-3.6</v>
      </c>
      <c r="J6" s="61">
        <v>-16.5</v>
      </c>
      <c r="K6" s="61">
        <v>-11</v>
      </c>
      <c r="L6" s="61">
        <v>52</v>
      </c>
    </row>
    <row r="7" spans="1:12" ht="15">
      <c r="A7" s="61">
        <v>531</v>
      </c>
      <c r="B7" s="62">
        <v>42065</v>
      </c>
      <c r="C7" s="61"/>
      <c r="D7" s="61">
        <v>14</v>
      </c>
      <c r="G7" s="61">
        <v>14.8</v>
      </c>
      <c r="H7" s="61">
        <v>-6.4</v>
      </c>
      <c r="I7" s="61">
        <v>-3</v>
      </c>
      <c r="J7" s="61">
        <v>-9.8</v>
      </c>
      <c r="K7" s="61">
        <v>-6.6</v>
      </c>
      <c r="L7" s="61">
        <v>53</v>
      </c>
    </row>
    <row r="8" spans="1:12" ht="15">
      <c r="A8" s="61">
        <v>531</v>
      </c>
      <c r="B8" s="62">
        <v>42066</v>
      </c>
      <c r="C8" s="61"/>
      <c r="D8" s="61">
        <v>14.2</v>
      </c>
      <c r="G8" s="61">
        <v>14.9</v>
      </c>
      <c r="H8" s="61">
        <v>-9.7</v>
      </c>
      <c r="I8" s="61">
        <v>1.9</v>
      </c>
      <c r="J8" s="61">
        <v>-9.7</v>
      </c>
      <c r="K8" s="61">
        <v>-3.4</v>
      </c>
      <c r="L8" s="61">
        <v>54</v>
      </c>
    </row>
    <row r="9" spans="1:12" ht="15">
      <c r="A9" s="61">
        <v>531</v>
      </c>
      <c r="B9" s="62">
        <v>42067</v>
      </c>
      <c r="C9" s="61"/>
      <c r="D9" s="61">
        <v>14.3</v>
      </c>
      <c r="G9" s="61">
        <v>14.9</v>
      </c>
      <c r="H9" s="61">
        <v>-14.6</v>
      </c>
      <c r="I9" s="61">
        <v>-3.9</v>
      </c>
      <c r="J9" s="61">
        <v>-14.6</v>
      </c>
      <c r="K9" s="61">
        <v>-9.3</v>
      </c>
      <c r="L9" s="61">
        <v>54</v>
      </c>
    </row>
    <row r="10" spans="1:12" ht="15">
      <c r="A10" s="61">
        <v>531</v>
      </c>
      <c r="B10" s="62">
        <v>42068</v>
      </c>
      <c r="C10" s="61"/>
      <c r="D10" s="61">
        <v>14.4</v>
      </c>
      <c r="G10" s="61">
        <v>15.2</v>
      </c>
      <c r="H10" s="61">
        <v>-19.8</v>
      </c>
      <c r="I10" s="61">
        <v>-12.6</v>
      </c>
      <c r="J10" s="61">
        <v>-20.6</v>
      </c>
      <c r="K10" s="61">
        <v>-16.9</v>
      </c>
      <c r="L10" s="61">
        <v>55</v>
      </c>
    </row>
    <row r="11" spans="1:12" ht="15">
      <c r="A11" s="61">
        <v>531</v>
      </c>
      <c r="B11" s="62">
        <v>42069</v>
      </c>
      <c r="C11" s="61"/>
      <c r="D11" s="61">
        <v>14.5</v>
      </c>
      <c r="G11" s="61">
        <v>15.2</v>
      </c>
      <c r="H11" s="61">
        <v>-11.5</v>
      </c>
      <c r="I11" s="61">
        <v>-3.6</v>
      </c>
      <c r="J11" s="61">
        <v>-20.1</v>
      </c>
      <c r="K11" s="61">
        <v>-11.5</v>
      </c>
      <c r="L11" s="61">
        <v>53</v>
      </c>
    </row>
    <row r="12" spans="1:12" ht="15">
      <c r="A12" s="61">
        <v>531</v>
      </c>
      <c r="B12" s="62">
        <v>42070</v>
      </c>
      <c r="C12" s="61"/>
      <c r="D12" s="61">
        <v>14.5</v>
      </c>
      <c r="G12" s="61">
        <v>15.2</v>
      </c>
      <c r="H12" s="61">
        <v>-9.6</v>
      </c>
      <c r="I12" s="61">
        <v>1.9</v>
      </c>
      <c r="J12" s="61">
        <v>-12.8</v>
      </c>
      <c r="K12" s="61">
        <v>-6.6</v>
      </c>
      <c r="L12" s="61">
        <v>52</v>
      </c>
    </row>
    <row r="13" spans="1:12" ht="15">
      <c r="A13" s="61">
        <v>531</v>
      </c>
      <c r="B13" s="62">
        <v>42071</v>
      </c>
      <c r="C13" s="61"/>
      <c r="D13" s="61">
        <v>14.5</v>
      </c>
      <c r="G13" s="61">
        <v>15.2</v>
      </c>
      <c r="H13" s="61">
        <v>-7.8</v>
      </c>
      <c r="I13" s="61">
        <v>5.7</v>
      </c>
      <c r="J13" s="61">
        <v>-9.7</v>
      </c>
      <c r="K13" s="61">
        <v>-3.2</v>
      </c>
      <c r="L13" s="61">
        <v>52</v>
      </c>
    </row>
    <row r="14" spans="1:12" ht="15">
      <c r="A14" s="61">
        <v>531</v>
      </c>
      <c r="B14" s="62">
        <v>42072</v>
      </c>
      <c r="C14" s="61"/>
      <c r="D14" s="61">
        <v>14.5</v>
      </c>
      <c r="G14" s="61">
        <v>15.2</v>
      </c>
      <c r="H14" s="61">
        <v>-7.6</v>
      </c>
      <c r="I14" s="61">
        <v>3.5</v>
      </c>
      <c r="J14" s="61">
        <v>-8.7</v>
      </c>
      <c r="K14" s="61">
        <v>-4.1</v>
      </c>
      <c r="L14" s="61">
        <v>51</v>
      </c>
    </row>
    <row r="15" spans="1:12" ht="15">
      <c r="A15" s="61">
        <v>531</v>
      </c>
      <c r="B15" s="62">
        <v>42073</v>
      </c>
      <c r="C15" s="61"/>
      <c r="D15" s="61">
        <v>14.5</v>
      </c>
      <c r="G15" s="61">
        <v>15.2</v>
      </c>
      <c r="H15" s="61">
        <v>-9.3</v>
      </c>
      <c r="I15" s="61">
        <v>2.6</v>
      </c>
      <c r="J15" s="61">
        <v>-9.8</v>
      </c>
      <c r="K15" s="61">
        <v>-5</v>
      </c>
      <c r="L15" s="61">
        <v>51</v>
      </c>
    </row>
    <row r="16" spans="1:12" ht="15">
      <c r="A16" s="61">
        <v>531</v>
      </c>
      <c r="B16" s="62">
        <v>42074</v>
      </c>
      <c r="C16" s="61"/>
      <c r="D16" s="61">
        <v>14.5</v>
      </c>
      <c r="G16" s="61">
        <v>15.2</v>
      </c>
      <c r="H16" s="61">
        <v>-5.9</v>
      </c>
      <c r="I16" s="61">
        <v>4.6</v>
      </c>
      <c r="J16" s="61">
        <v>-10</v>
      </c>
      <c r="K16" s="61">
        <v>-3.5</v>
      </c>
      <c r="L16" s="61">
        <v>50</v>
      </c>
    </row>
    <row r="17" spans="1:12" ht="15">
      <c r="A17" s="61">
        <v>531</v>
      </c>
      <c r="B17" s="62">
        <v>42075</v>
      </c>
      <c r="C17" s="61"/>
      <c r="D17" s="61">
        <v>14.5</v>
      </c>
      <c r="G17" s="61">
        <v>15.2</v>
      </c>
      <c r="H17" s="61">
        <v>-2.1</v>
      </c>
      <c r="I17" s="61">
        <v>6.6</v>
      </c>
      <c r="J17" s="61">
        <v>-6.8</v>
      </c>
      <c r="K17" s="61">
        <v>-0.4</v>
      </c>
      <c r="L17" s="61">
        <v>50</v>
      </c>
    </row>
    <row r="18" spans="1:12" ht="15">
      <c r="A18" s="61">
        <v>531</v>
      </c>
      <c r="B18" s="62">
        <v>42076</v>
      </c>
      <c r="C18" s="61"/>
      <c r="D18" s="61">
        <v>14.5</v>
      </c>
      <c r="G18" s="61">
        <v>15.3</v>
      </c>
      <c r="H18" s="61">
        <v>-4.2</v>
      </c>
      <c r="I18" s="61">
        <v>4.8</v>
      </c>
      <c r="J18" s="61">
        <v>-4.5</v>
      </c>
      <c r="K18" s="61">
        <v>-1.3</v>
      </c>
      <c r="L18" s="61">
        <v>50</v>
      </c>
    </row>
    <row r="19" spans="1:12" ht="15">
      <c r="A19" s="61">
        <v>531</v>
      </c>
      <c r="B19" s="62">
        <v>42077</v>
      </c>
      <c r="C19" s="61"/>
      <c r="D19" s="61">
        <v>14.7</v>
      </c>
      <c r="G19" s="61">
        <v>15.4</v>
      </c>
      <c r="H19" s="61">
        <v>-7.5</v>
      </c>
      <c r="I19" s="61">
        <v>2.7</v>
      </c>
      <c r="J19" s="61">
        <v>-7.8</v>
      </c>
      <c r="K19" s="61">
        <v>-3.1</v>
      </c>
      <c r="L19" s="61">
        <v>50</v>
      </c>
    </row>
    <row r="20" spans="1:12" ht="15">
      <c r="A20" s="61">
        <v>531</v>
      </c>
      <c r="B20" s="62">
        <v>42078</v>
      </c>
      <c r="C20" s="61"/>
      <c r="D20" s="61">
        <v>14.7</v>
      </c>
      <c r="G20" s="61">
        <v>15.4</v>
      </c>
      <c r="H20" s="61">
        <v>-1.7</v>
      </c>
      <c r="I20" s="61">
        <v>8.3</v>
      </c>
      <c r="J20" s="61">
        <v>-9.4</v>
      </c>
      <c r="K20" s="61">
        <v>-1.5</v>
      </c>
      <c r="L20" s="61">
        <v>50</v>
      </c>
    </row>
    <row r="21" spans="1:12" ht="15">
      <c r="A21" s="61">
        <v>531</v>
      </c>
      <c r="B21" s="62">
        <v>42079</v>
      </c>
      <c r="C21" s="61"/>
      <c r="D21" s="61">
        <v>15.8</v>
      </c>
      <c r="G21" s="61">
        <v>15.4</v>
      </c>
      <c r="H21" s="61">
        <v>1.5</v>
      </c>
      <c r="I21" s="61">
        <v>13</v>
      </c>
      <c r="J21" s="61">
        <v>-2.6</v>
      </c>
      <c r="K21" s="61">
        <v>4.1</v>
      </c>
      <c r="L21" s="61">
        <v>48</v>
      </c>
    </row>
    <row r="22" spans="1:12" ht="15">
      <c r="A22" s="61">
        <v>531</v>
      </c>
      <c r="B22" s="62">
        <v>42080</v>
      </c>
      <c r="C22" s="61"/>
      <c r="D22" s="61">
        <v>14.7</v>
      </c>
      <c r="G22" s="61">
        <v>15.4</v>
      </c>
      <c r="H22" s="61">
        <v>-1.6</v>
      </c>
      <c r="I22" s="61">
        <v>11.3</v>
      </c>
      <c r="J22" s="61">
        <v>-1.8</v>
      </c>
      <c r="K22" s="61">
        <v>3.9</v>
      </c>
      <c r="L22" s="61">
        <v>47</v>
      </c>
    </row>
    <row r="23" spans="1:12" ht="15">
      <c r="A23" s="61">
        <v>531</v>
      </c>
      <c r="B23" s="62">
        <v>42081</v>
      </c>
      <c r="C23" s="61"/>
      <c r="D23" s="61">
        <v>14.7</v>
      </c>
      <c r="G23" s="61">
        <v>15.4</v>
      </c>
      <c r="H23" s="61">
        <v>1.9</v>
      </c>
      <c r="I23" s="61">
        <v>8.2</v>
      </c>
      <c r="J23" s="61">
        <v>-2.5</v>
      </c>
      <c r="K23" s="61">
        <v>1.2</v>
      </c>
      <c r="L23" s="61">
        <v>47</v>
      </c>
    </row>
    <row r="24" spans="1:12" ht="15">
      <c r="A24" s="61">
        <v>531</v>
      </c>
      <c r="B24" s="62">
        <v>42082</v>
      </c>
      <c r="C24" s="61"/>
      <c r="D24" s="61">
        <v>14.8</v>
      </c>
      <c r="G24" s="61">
        <v>15.6</v>
      </c>
      <c r="H24" s="61">
        <v>-3.2</v>
      </c>
      <c r="I24" s="61">
        <v>6.3</v>
      </c>
      <c r="J24" s="61">
        <v>-3.7</v>
      </c>
      <c r="K24" s="61">
        <v>1</v>
      </c>
      <c r="L24" s="61">
        <v>49</v>
      </c>
    </row>
    <row r="25" spans="1:12" ht="15">
      <c r="A25" s="61">
        <v>531</v>
      </c>
      <c r="B25" s="62">
        <v>42083</v>
      </c>
      <c r="C25" s="61"/>
      <c r="D25" s="61">
        <v>15</v>
      </c>
      <c r="G25" s="61">
        <v>15.7</v>
      </c>
      <c r="H25" s="61">
        <v>-8.2</v>
      </c>
      <c r="I25" s="61">
        <v>2.4</v>
      </c>
      <c r="J25" s="61">
        <v>-8.3</v>
      </c>
      <c r="K25" s="61">
        <v>-3</v>
      </c>
      <c r="L25" s="61">
        <v>48</v>
      </c>
    </row>
    <row r="26" spans="1:12" ht="15">
      <c r="A26" s="61">
        <v>531</v>
      </c>
      <c r="B26" s="62">
        <v>42084</v>
      </c>
      <c r="C26" s="61"/>
      <c r="D26" s="61">
        <v>15.1</v>
      </c>
      <c r="G26" s="61">
        <v>15.7</v>
      </c>
      <c r="H26" s="61">
        <v>-4.3</v>
      </c>
      <c r="I26" s="61">
        <v>6.4</v>
      </c>
      <c r="J26" s="61">
        <v>-9.1</v>
      </c>
      <c r="K26" s="61">
        <v>-2.2</v>
      </c>
      <c r="L26" s="61">
        <v>47</v>
      </c>
    </row>
    <row r="27" spans="1:12" ht="15">
      <c r="A27" s="61">
        <v>531</v>
      </c>
      <c r="B27" s="62">
        <v>42085</v>
      </c>
      <c r="C27" s="61"/>
      <c r="D27" s="61">
        <v>15.2</v>
      </c>
      <c r="G27" s="61">
        <v>15.7</v>
      </c>
      <c r="H27" s="61">
        <v>-2.8</v>
      </c>
      <c r="I27" s="61">
        <v>7.9</v>
      </c>
      <c r="J27" s="61">
        <v>-5.5</v>
      </c>
      <c r="K27" s="61">
        <v>0.4</v>
      </c>
      <c r="L27" s="61">
        <v>46</v>
      </c>
    </row>
    <row r="28" spans="1:12" ht="15">
      <c r="A28" s="61">
        <v>531</v>
      </c>
      <c r="B28" s="62">
        <v>42086</v>
      </c>
      <c r="C28" s="61"/>
      <c r="D28" s="61">
        <v>15.2</v>
      </c>
      <c r="G28" s="61">
        <v>15.7</v>
      </c>
      <c r="H28" s="61">
        <v>-2.4</v>
      </c>
      <c r="I28" s="61">
        <v>7.4</v>
      </c>
      <c r="J28" s="61">
        <v>-2.9</v>
      </c>
      <c r="K28" s="61">
        <v>1.2</v>
      </c>
      <c r="L28" s="61">
        <v>46</v>
      </c>
    </row>
    <row r="29" spans="1:12" ht="15">
      <c r="A29" s="61">
        <v>531</v>
      </c>
      <c r="B29" s="62">
        <v>42087</v>
      </c>
      <c r="C29" s="61"/>
      <c r="D29" s="61">
        <v>15.2</v>
      </c>
      <c r="G29" s="61">
        <v>16</v>
      </c>
      <c r="H29" s="61">
        <v>-6.2</v>
      </c>
      <c r="I29" s="61">
        <v>6.2</v>
      </c>
      <c r="J29" s="61">
        <v>-6.2</v>
      </c>
      <c r="K29" s="61">
        <v>-0.5</v>
      </c>
      <c r="L29" s="61">
        <v>48</v>
      </c>
    </row>
    <row r="30" spans="1:12" ht="15">
      <c r="A30" s="61">
        <v>531</v>
      </c>
      <c r="B30" s="62">
        <v>42088</v>
      </c>
      <c r="C30" s="61"/>
      <c r="D30" s="61">
        <v>15.4</v>
      </c>
      <c r="G30" s="61">
        <v>16.1</v>
      </c>
      <c r="H30" s="61">
        <v>-4.5</v>
      </c>
      <c r="I30" s="61">
        <v>1.7</v>
      </c>
      <c r="J30" s="61">
        <v>-9.9</v>
      </c>
      <c r="K30" s="61">
        <v>-4.3</v>
      </c>
      <c r="L30" s="61">
        <v>49</v>
      </c>
    </row>
    <row r="31" spans="1:12" ht="15">
      <c r="A31" s="61">
        <v>531</v>
      </c>
      <c r="B31" s="62">
        <v>42089</v>
      </c>
      <c r="C31" s="61"/>
      <c r="D31" s="61">
        <v>15.6</v>
      </c>
      <c r="G31" s="61">
        <v>16.3</v>
      </c>
      <c r="H31" s="61">
        <v>-9.4</v>
      </c>
      <c r="I31" s="61">
        <v>-4.4</v>
      </c>
      <c r="J31" s="61">
        <v>-11</v>
      </c>
      <c r="K31" s="61">
        <v>-7.8</v>
      </c>
      <c r="L31" s="61">
        <v>53</v>
      </c>
    </row>
    <row r="32" spans="1:12" ht="15">
      <c r="A32" s="61">
        <v>531</v>
      </c>
      <c r="B32" s="62">
        <v>42090</v>
      </c>
      <c r="C32" s="61"/>
      <c r="D32" s="61">
        <v>15.6</v>
      </c>
      <c r="G32" s="61">
        <v>16.3</v>
      </c>
      <c r="H32" s="61">
        <v>-1.9</v>
      </c>
      <c r="I32" s="61">
        <v>1.5</v>
      </c>
      <c r="J32" s="61">
        <v>-12</v>
      </c>
      <c r="K32" s="61">
        <v>-3.9</v>
      </c>
      <c r="L32" s="61">
        <v>51</v>
      </c>
    </row>
    <row r="33" spans="1:12" ht="15">
      <c r="A33" s="61">
        <v>531</v>
      </c>
      <c r="B33" s="62">
        <v>42091</v>
      </c>
      <c r="C33" s="61"/>
      <c r="D33" s="61">
        <v>15.6</v>
      </c>
      <c r="G33" s="61">
        <v>16.3</v>
      </c>
      <c r="H33" s="61">
        <v>0</v>
      </c>
      <c r="I33" s="61">
        <v>6.4</v>
      </c>
      <c r="J33" s="61">
        <v>-5.1</v>
      </c>
      <c r="K33" s="61">
        <v>0.8</v>
      </c>
      <c r="L33" s="61">
        <v>49</v>
      </c>
    </row>
    <row r="34" spans="1:12" ht="15">
      <c r="A34" s="61">
        <v>531</v>
      </c>
      <c r="B34" s="62">
        <v>42092</v>
      </c>
      <c r="C34" s="61"/>
      <c r="D34" s="61">
        <v>15.6</v>
      </c>
      <c r="G34" s="61">
        <v>16.4</v>
      </c>
      <c r="H34" s="61">
        <v>-1.7</v>
      </c>
      <c r="I34" s="61">
        <v>10.1</v>
      </c>
      <c r="J34" s="61">
        <v>-1.7</v>
      </c>
      <c r="K34" s="61">
        <v>3.4</v>
      </c>
      <c r="L34" s="61">
        <v>48</v>
      </c>
    </row>
    <row r="35" spans="1:12" ht="15">
      <c r="A35" s="61">
        <v>531</v>
      </c>
      <c r="B35" s="62">
        <v>42093</v>
      </c>
      <c r="C35" s="61"/>
      <c r="D35" s="61">
        <v>15.7</v>
      </c>
      <c r="G35" s="61">
        <v>16.4</v>
      </c>
      <c r="H35" s="61">
        <v>0</v>
      </c>
      <c r="I35" s="61">
        <v>8.1</v>
      </c>
      <c r="J35" s="61">
        <v>-6.8</v>
      </c>
      <c r="K35" s="61">
        <v>1.2</v>
      </c>
      <c r="L35" s="61">
        <v>48</v>
      </c>
    </row>
    <row r="36" spans="1:12" ht="15">
      <c r="A36" s="61">
        <v>531</v>
      </c>
      <c r="B36" s="62">
        <v>42094</v>
      </c>
      <c r="C36" s="61"/>
      <c r="D36" s="61">
        <v>15.7</v>
      </c>
      <c r="G36" s="61">
        <v>16.4</v>
      </c>
      <c r="H36" s="61">
        <v>-0.4</v>
      </c>
      <c r="I36" s="61">
        <v>8.7</v>
      </c>
      <c r="J36" s="61">
        <v>-2</v>
      </c>
      <c r="K36" s="61">
        <v>2.4</v>
      </c>
      <c r="L36" s="61">
        <v>47</v>
      </c>
    </row>
    <row r="37" spans="1:12" ht="15">
      <c r="A37" s="61">
        <v>531</v>
      </c>
      <c r="B37" s="62">
        <v>42095</v>
      </c>
      <c r="C37" s="61"/>
      <c r="D37" s="61">
        <v>15.7</v>
      </c>
      <c r="G37" s="61">
        <v>16.4</v>
      </c>
      <c r="H37" s="61">
        <v>1.5</v>
      </c>
      <c r="I37" s="61">
        <v>10.5</v>
      </c>
      <c r="J37" s="61">
        <v>-1.1</v>
      </c>
      <c r="K37" s="61">
        <v>3.9</v>
      </c>
      <c r="L37" s="61">
        <v>46</v>
      </c>
    </row>
    <row r="38" spans="1:12" ht="15">
      <c r="A38" s="61">
        <v>531</v>
      </c>
      <c r="B38" s="62">
        <v>42096</v>
      </c>
      <c r="C38" s="61"/>
      <c r="D38" s="61">
        <v>15.7</v>
      </c>
      <c r="G38" s="61">
        <v>16.4</v>
      </c>
      <c r="H38" s="61">
        <v>-2.8</v>
      </c>
      <c r="I38" s="61">
        <v>6.7</v>
      </c>
      <c r="J38" s="61">
        <v>-3</v>
      </c>
      <c r="K38" s="61">
        <v>0.9</v>
      </c>
      <c r="L38" s="61">
        <v>46</v>
      </c>
    </row>
    <row r="39" spans="1:12" ht="15">
      <c r="A39" s="61">
        <v>531</v>
      </c>
      <c r="B39" s="62">
        <v>42097</v>
      </c>
      <c r="C39" s="61"/>
      <c r="D39" s="61">
        <v>15.8</v>
      </c>
      <c r="G39" s="61">
        <v>16.6</v>
      </c>
      <c r="H39" s="61">
        <v>-11.4</v>
      </c>
      <c r="I39" s="61">
        <v>-99.9</v>
      </c>
      <c r="J39" s="61">
        <v>-99.9</v>
      </c>
      <c r="K39" s="61">
        <v>-99.9</v>
      </c>
      <c r="L39" s="61">
        <v>47</v>
      </c>
    </row>
    <row r="40" spans="1:12" ht="15">
      <c r="A40" s="61">
        <v>531</v>
      </c>
      <c r="B40" s="62">
        <v>42098</v>
      </c>
      <c r="C40" s="61"/>
      <c r="D40" s="61">
        <v>16</v>
      </c>
      <c r="G40" s="61">
        <v>16.7</v>
      </c>
      <c r="H40" s="61">
        <v>-8.8</v>
      </c>
      <c r="I40" s="61">
        <v>-0.2</v>
      </c>
      <c r="J40" s="61">
        <v>-12.7</v>
      </c>
      <c r="K40" s="61">
        <v>-7.6</v>
      </c>
      <c r="L40" s="61">
        <v>50</v>
      </c>
    </row>
    <row r="41" spans="1:12" ht="15">
      <c r="A41" s="61">
        <v>531</v>
      </c>
      <c r="B41" s="62">
        <v>42099</v>
      </c>
      <c r="C41" s="61"/>
      <c r="D41" s="61">
        <v>16.1</v>
      </c>
      <c r="G41" s="61">
        <v>16.7</v>
      </c>
      <c r="H41" s="61">
        <v>-2.1</v>
      </c>
      <c r="I41" s="61">
        <v>7.2</v>
      </c>
      <c r="J41" s="61">
        <v>-9</v>
      </c>
      <c r="K41" s="61">
        <v>-0.9</v>
      </c>
      <c r="L41" s="61">
        <v>48</v>
      </c>
    </row>
    <row r="42" spans="1:12" ht="15">
      <c r="A42" s="61">
        <v>531</v>
      </c>
      <c r="B42" s="62">
        <v>42100</v>
      </c>
      <c r="C42" s="61"/>
      <c r="D42" s="61">
        <v>16.2</v>
      </c>
      <c r="G42" s="61">
        <v>16.7</v>
      </c>
      <c r="H42" s="61">
        <v>-0.5</v>
      </c>
      <c r="I42" s="61">
        <v>9.1</v>
      </c>
      <c r="J42" s="61">
        <v>-2.9</v>
      </c>
      <c r="K42" s="61">
        <v>1.9</v>
      </c>
      <c r="L42" s="61">
        <v>46</v>
      </c>
    </row>
    <row r="43" spans="1:12" ht="15">
      <c r="A43" s="61">
        <v>531</v>
      </c>
      <c r="B43" s="62">
        <v>42101</v>
      </c>
      <c r="C43" s="61"/>
      <c r="D43" s="61">
        <v>16</v>
      </c>
      <c r="G43" s="61">
        <v>16.7</v>
      </c>
      <c r="H43" s="61">
        <v>-1.6</v>
      </c>
      <c r="I43" s="61">
        <v>8.8</v>
      </c>
      <c r="J43" s="61">
        <v>-1.6</v>
      </c>
      <c r="K43" s="61">
        <v>2.2</v>
      </c>
      <c r="L43" s="61">
        <v>45</v>
      </c>
    </row>
    <row r="44" spans="1:12" ht="15">
      <c r="A44" s="61">
        <v>531</v>
      </c>
      <c r="B44" s="62">
        <v>42102</v>
      </c>
      <c r="C44" s="61"/>
      <c r="D44" s="61">
        <v>16</v>
      </c>
      <c r="G44" s="61">
        <v>16.7</v>
      </c>
      <c r="H44" s="61">
        <v>-3.2</v>
      </c>
      <c r="I44" s="61">
        <v>8</v>
      </c>
      <c r="J44" s="61">
        <v>-3.7</v>
      </c>
      <c r="K44" s="61">
        <v>1.1</v>
      </c>
      <c r="L44" s="61">
        <v>45</v>
      </c>
    </row>
    <row r="45" spans="1:12" ht="15">
      <c r="A45" s="61">
        <v>531</v>
      </c>
      <c r="B45" s="62">
        <v>42103</v>
      </c>
      <c r="C45" s="61"/>
      <c r="D45" s="61">
        <v>15.9</v>
      </c>
      <c r="G45" s="61">
        <v>16.7</v>
      </c>
      <c r="H45" s="61">
        <v>-9.2</v>
      </c>
      <c r="I45" s="61">
        <v>5.7</v>
      </c>
      <c r="J45" s="61">
        <v>-9.5</v>
      </c>
      <c r="K45" s="61">
        <v>-2.2</v>
      </c>
      <c r="L45" s="61">
        <v>46</v>
      </c>
    </row>
    <row r="46" spans="1:12" ht="15">
      <c r="A46" s="61">
        <v>531</v>
      </c>
      <c r="B46" s="62">
        <v>42104</v>
      </c>
      <c r="C46" s="61"/>
      <c r="D46" s="61">
        <v>15.7</v>
      </c>
      <c r="G46" s="61">
        <v>16.7</v>
      </c>
      <c r="H46" s="61">
        <v>-5.9</v>
      </c>
      <c r="I46" s="61">
        <v>3</v>
      </c>
      <c r="J46" s="61">
        <v>-9.2</v>
      </c>
      <c r="K46" s="61">
        <v>-3.8</v>
      </c>
      <c r="L46" s="61">
        <v>44</v>
      </c>
    </row>
    <row r="47" spans="1:12" ht="15">
      <c r="A47" s="61">
        <v>531</v>
      </c>
      <c r="B47" s="62">
        <v>42105</v>
      </c>
      <c r="C47" s="61"/>
      <c r="D47" s="61">
        <v>16.1</v>
      </c>
      <c r="G47" s="61">
        <v>16.8</v>
      </c>
      <c r="H47" s="61">
        <v>-3.2</v>
      </c>
      <c r="I47" s="61">
        <v>8.2</v>
      </c>
      <c r="J47" s="61">
        <v>-7.3</v>
      </c>
      <c r="K47" s="61">
        <v>-1</v>
      </c>
      <c r="L47" s="61">
        <v>49</v>
      </c>
    </row>
    <row r="48" spans="1:12" ht="15">
      <c r="A48" s="61">
        <v>531</v>
      </c>
      <c r="B48" s="62">
        <v>42106</v>
      </c>
      <c r="C48" s="61"/>
      <c r="D48" s="61">
        <v>16.1</v>
      </c>
      <c r="G48" s="61">
        <v>16.8</v>
      </c>
      <c r="H48" s="61">
        <v>-1.6</v>
      </c>
      <c r="I48" s="61">
        <v>8.1</v>
      </c>
      <c r="J48" s="61">
        <v>-3.9</v>
      </c>
      <c r="K48" s="61">
        <v>1</v>
      </c>
      <c r="L48" s="61">
        <v>44</v>
      </c>
    </row>
    <row r="49" spans="1:12" ht="15">
      <c r="A49" s="61">
        <v>531</v>
      </c>
      <c r="B49" s="62">
        <v>42107</v>
      </c>
      <c r="C49" s="61"/>
      <c r="D49" s="61">
        <v>16.1</v>
      </c>
      <c r="G49" s="61">
        <v>16.8</v>
      </c>
      <c r="H49" s="61">
        <v>-1.9</v>
      </c>
      <c r="I49" s="61">
        <v>4.9</v>
      </c>
      <c r="J49" s="61">
        <v>-3.6</v>
      </c>
      <c r="K49" s="61">
        <v>-0.3</v>
      </c>
      <c r="L49" s="61">
        <v>44</v>
      </c>
    </row>
    <row r="50" spans="1:12" ht="15">
      <c r="A50" s="61">
        <v>531</v>
      </c>
      <c r="B50" s="62">
        <v>42108</v>
      </c>
      <c r="C50" s="61"/>
      <c r="D50" s="61">
        <v>16</v>
      </c>
      <c r="G50" s="61">
        <v>16.8</v>
      </c>
      <c r="H50" s="61">
        <v>-2.4</v>
      </c>
      <c r="I50" s="61">
        <v>8.7</v>
      </c>
      <c r="J50" s="61">
        <v>-4.8</v>
      </c>
      <c r="K50" s="61">
        <v>1.4</v>
      </c>
      <c r="L50" s="61">
        <v>42</v>
      </c>
    </row>
    <row r="51" spans="1:12" ht="15">
      <c r="A51" s="61">
        <v>531</v>
      </c>
      <c r="B51" s="62">
        <v>42109</v>
      </c>
      <c r="C51" s="61"/>
      <c r="D51" s="61">
        <v>16</v>
      </c>
      <c r="G51" s="61">
        <v>16.8</v>
      </c>
      <c r="H51" s="61">
        <v>-0.9</v>
      </c>
      <c r="I51" s="61">
        <v>10.6</v>
      </c>
      <c r="J51" s="61">
        <v>-2.7</v>
      </c>
      <c r="K51" s="61">
        <v>3.1</v>
      </c>
      <c r="L51" s="61">
        <v>41</v>
      </c>
    </row>
    <row r="52" spans="1:12" ht="15">
      <c r="A52" s="61">
        <v>531</v>
      </c>
      <c r="B52" s="62">
        <v>42110</v>
      </c>
      <c r="C52" s="61"/>
      <c r="D52" s="61">
        <v>16</v>
      </c>
      <c r="G52" s="61">
        <v>16.8</v>
      </c>
      <c r="H52" s="61">
        <v>-7.2</v>
      </c>
      <c r="I52" s="61">
        <v>4.3</v>
      </c>
      <c r="J52" s="61">
        <v>-9.7</v>
      </c>
      <c r="K52" s="61">
        <v>-2.5</v>
      </c>
      <c r="L52" s="61">
        <v>42</v>
      </c>
    </row>
    <row r="53" spans="1:12" ht="15">
      <c r="A53" s="61">
        <v>531</v>
      </c>
      <c r="B53" s="62">
        <v>42111</v>
      </c>
      <c r="C53" s="61"/>
      <c r="D53" s="61">
        <v>16</v>
      </c>
      <c r="G53" s="61">
        <v>17.7</v>
      </c>
      <c r="H53" s="61">
        <v>-5.3</v>
      </c>
      <c r="I53" s="61">
        <v>-0.3</v>
      </c>
      <c r="J53" s="61">
        <v>-7.2</v>
      </c>
      <c r="K53" s="61">
        <v>-5</v>
      </c>
      <c r="L53" s="61">
        <v>43</v>
      </c>
    </row>
    <row r="54" spans="1:12" ht="15">
      <c r="A54" s="61">
        <v>531</v>
      </c>
      <c r="B54" s="62">
        <v>42112</v>
      </c>
      <c r="C54" s="61"/>
      <c r="D54" s="61">
        <v>16.8</v>
      </c>
      <c r="G54" s="61">
        <v>18.5</v>
      </c>
      <c r="H54" s="61">
        <v>-8.9</v>
      </c>
      <c r="I54" s="61">
        <v>1.1</v>
      </c>
      <c r="J54" s="61">
        <v>-10.9</v>
      </c>
      <c r="K54" s="61">
        <v>-5.8</v>
      </c>
      <c r="L54" s="61">
        <v>50</v>
      </c>
    </row>
    <row r="55" spans="1:12" ht="15">
      <c r="A55" s="61">
        <v>531</v>
      </c>
      <c r="B55" s="62">
        <v>42113</v>
      </c>
      <c r="C55" s="61"/>
      <c r="D55" s="61">
        <v>17</v>
      </c>
      <c r="G55" s="61">
        <v>18.7</v>
      </c>
      <c r="H55" s="61">
        <v>-6.7</v>
      </c>
      <c r="I55" s="61">
        <v>-0.4</v>
      </c>
      <c r="J55" s="61">
        <v>-9.6</v>
      </c>
      <c r="K55" s="61">
        <v>-5.5</v>
      </c>
      <c r="L55" s="61">
        <v>50</v>
      </c>
    </row>
    <row r="56" spans="1:12" ht="15">
      <c r="A56" s="61">
        <v>531</v>
      </c>
      <c r="B56" s="62">
        <v>42114</v>
      </c>
      <c r="C56" s="61"/>
      <c r="D56" s="61">
        <v>17.1</v>
      </c>
      <c r="G56" s="61">
        <v>18.8</v>
      </c>
      <c r="H56" s="61">
        <v>-6.4</v>
      </c>
      <c r="I56" s="61">
        <v>0.5</v>
      </c>
      <c r="J56" s="61">
        <v>-7</v>
      </c>
      <c r="K56" s="61">
        <v>-4.4</v>
      </c>
      <c r="L56" s="61">
        <v>49</v>
      </c>
    </row>
    <row r="57" spans="1:12" ht="15">
      <c r="A57" s="61">
        <v>531</v>
      </c>
      <c r="B57" s="62">
        <v>42115</v>
      </c>
      <c r="C57" s="61"/>
      <c r="D57" s="61">
        <v>17.7</v>
      </c>
      <c r="G57" s="61">
        <v>19.4</v>
      </c>
      <c r="H57" s="61">
        <v>-3.9</v>
      </c>
      <c r="I57" s="61">
        <v>1.3</v>
      </c>
      <c r="J57" s="61">
        <v>-6.4</v>
      </c>
      <c r="K57" s="61">
        <v>-3.7</v>
      </c>
      <c r="L57" s="61">
        <v>59</v>
      </c>
    </row>
    <row r="58" spans="1:12" s="38" customFormat="1" ht="15">
      <c r="A58" s="61">
        <v>531</v>
      </c>
      <c r="B58" s="62">
        <v>42116</v>
      </c>
      <c r="C58" s="61"/>
      <c r="D58" s="61">
        <v>17.7</v>
      </c>
      <c r="G58" s="61">
        <v>19.4</v>
      </c>
      <c r="H58" s="61">
        <v>-3.8</v>
      </c>
      <c r="I58" s="61">
        <v>6.1</v>
      </c>
      <c r="J58" s="61">
        <v>-3.9</v>
      </c>
      <c r="K58" s="61">
        <v>-0.4</v>
      </c>
      <c r="L58" s="61">
        <v>54</v>
      </c>
    </row>
    <row r="59" spans="1:12" ht="15">
      <c r="A59" s="61">
        <v>531</v>
      </c>
      <c r="B59" s="62">
        <v>42117</v>
      </c>
      <c r="C59" s="61"/>
      <c r="D59" s="61">
        <v>17.9</v>
      </c>
      <c r="G59" s="61">
        <v>19.7</v>
      </c>
      <c r="H59" s="61">
        <v>-3.4</v>
      </c>
      <c r="I59" s="61">
        <v>8.1</v>
      </c>
      <c r="J59" s="61">
        <v>-4.2</v>
      </c>
      <c r="K59" s="61">
        <v>0.5</v>
      </c>
      <c r="L59" s="61">
        <v>53</v>
      </c>
    </row>
    <row r="60" spans="1:12" ht="15">
      <c r="A60" s="61">
        <v>531</v>
      </c>
      <c r="B60" s="62">
        <v>42118</v>
      </c>
      <c r="C60" s="61"/>
      <c r="D60" s="61">
        <v>17.9</v>
      </c>
      <c r="G60" s="61">
        <v>19.8</v>
      </c>
      <c r="H60" s="61">
        <v>-3.4</v>
      </c>
      <c r="I60" s="61">
        <v>8.6</v>
      </c>
      <c r="J60" s="61">
        <v>-4.1</v>
      </c>
      <c r="K60" s="61">
        <v>0.3</v>
      </c>
      <c r="L60" s="61">
        <v>51</v>
      </c>
    </row>
    <row r="61" spans="1:12" ht="15">
      <c r="A61" s="61">
        <v>531</v>
      </c>
      <c r="B61" s="62">
        <v>42119</v>
      </c>
      <c r="C61" s="61"/>
      <c r="D61" s="61">
        <v>17.9</v>
      </c>
      <c r="G61" s="61">
        <v>19.8</v>
      </c>
      <c r="H61" s="61">
        <v>-2.5</v>
      </c>
      <c r="I61" s="61">
        <v>5.4</v>
      </c>
      <c r="J61" s="61">
        <v>-4.4</v>
      </c>
      <c r="K61" s="61">
        <v>-1</v>
      </c>
      <c r="L61" s="61">
        <v>51</v>
      </c>
    </row>
    <row r="62" spans="1:12" ht="15">
      <c r="A62" s="61">
        <v>531</v>
      </c>
      <c r="B62" s="62">
        <v>42120</v>
      </c>
      <c r="C62" s="61"/>
      <c r="D62" s="61">
        <v>18</v>
      </c>
      <c r="G62" s="61">
        <v>20</v>
      </c>
      <c r="H62" s="61">
        <v>-2.5</v>
      </c>
      <c r="I62" s="61">
        <v>7.2</v>
      </c>
      <c r="J62" s="61">
        <v>-4.1</v>
      </c>
      <c r="K62" s="61">
        <v>0.4</v>
      </c>
      <c r="L62" s="61">
        <v>52</v>
      </c>
    </row>
    <row r="63" spans="1:12" ht="15">
      <c r="A63" s="61">
        <v>531</v>
      </c>
      <c r="B63" s="62">
        <v>42121</v>
      </c>
      <c r="C63" s="61"/>
      <c r="D63" s="61">
        <v>19.1</v>
      </c>
      <c r="G63" s="61">
        <v>21.1</v>
      </c>
      <c r="H63" s="61">
        <v>-3.9</v>
      </c>
      <c r="I63" s="61">
        <v>1.1</v>
      </c>
      <c r="J63" s="61">
        <v>-3.9</v>
      </c>
      <c r="K63" s="61">
        <v>-2.1</v>
      </c>
      <c r="L63" s="61">
        <v>60</v>
      </c>
    </row>
    <row r="64" spans="1:12" ht="15">
      <c r="A64" s="61">
        <v>531</v>
      </c>
      <c r="B64" s="62">
        <v>42122</v>
      </c>
      <c r="C64" s="61"/>
      <c r="D64" s="61">
        <v>19</v>
      </c>
      <c r="G64" s="61">
        <v>21.2</v>
      </c>
      <c r="H64" s="61">
        <v>-5.2</v>
      </c>
      <c r="I64" s="61">
        <v>5.9</v>
      </c>
      <c r="J64" s="61">
        <v>-5.5</v>
      </c>
      <c r="K64" s="61">
        <v>-1.2</v>
      </c>
      <c r="L64" s="61">
        <v>57</v>
      </c>
    </row>
    <row r="65" spans="1:12" ht="15">
      <c r="A65" s="61">
        <v>531</v>
      </c>
      <c r="B65" s="62">
        <v>42123</v>
      </c>
      <c r="C65" s="61"/>
      <c r="D65" s="61">
        <v>18.8</v>
      </c>
      <c r="G65" s="61">
        <v>21.2</v>
      </c>
      <c r="H65" s="61">
        <v>-2</v>
      </c>
      <c r="I65" s="61">
        <v>9.2</v>
      </c>
      <c r="J65" s="61">
        <v>-8</v>
      </c>
      <c r="K65" s="61">
        <v>0.3</v>
      </c>
      <c r="L65" s="61">
        <v>53</v>
      </c>
    </row>
    <row r="66" spans="1:12" ht="15">
      <c r="A66" s="61">
        <v>531</v>
      </c>
      <c r="B66" s="62">
        <v>42124</v>
      </c>
      <c r="C66" s="61"/>
      <c r="D66" s="61">
        <v>18.5</v>
      </c>
      <c r="G66" s="61">
        <v>21.2</v>
      </c>
      <c r="H66" s="61">
        <v>3.2</v>
      </c>
      <c r="I66" s="61">
        <v>11</v>
      </c>
      <c r="J66" s="61">
        <v>-2.6</v>
      </c>
      <c r="K66" s="61">
        <v>4</v>
      </c>
      <c r="L66" s="61">
        <v>51</v>
      </c>
    </row>
    <row r="67" spans="1:12" ht="15">
      <c r="A67" s="61">
        <v>531</v>
      </c>
      <c r="B67" s="62">
        <v>42125</v>
      </c>
      <c r="C67" s="61"/>
      <c r="D67" s="61">
        <v>18.2</v>
      </c>
      <c r="G67" s="61">
        <v>21.2</v>
      </c>
      <c r="H67" s="61">
        <v>0.6</v>
      </c>
      <c r="I67" s="61">
        <v>12.9</v>
      </c>
      <c r="J67" s="61">
        <v>-0.7</v>
      </c>
      <c r="K67" s="61">
        <v>5.2</v>
      </c>
      <c r="L67" s="61">
        <v>49</v>
      </c>
    </row>
    <row r="68" spans="1:12" ht="15">
      <c r="A68" s="61">
        <v>531</v>
      </c>
      <c r="B68" s="62">
        <v>42126</v>
      </c>
      <c r="C68" s="61"/>
      <c r="D68" s="61">
        <v>18</v>
      </c>
      <c r="G68" s="61">
        <v>21.2</v>
      </c>
      <c r="H68" s="61">
        <v>1.3</v>
      </c>
      <c r="I68" s="61">
        <v>11.2</v>
      </c>
      <c r="J68" s="61">
        <v>-0.6</v>
      </c>
      <c r="K68" s="61">
        <v>3.3</v>
      </c>
      <c r="L68" s="61">
        <v>48</v>
      </c>
    </row>
    <row r="69" spans="1:12" ht="15">
      <c r="A69" s="61">
        <v>531</v>
      </c>
      <c r="B69" s="62">
        <v>42127</v>
      </c>
      <c r="C69" s="61"/>
      <c r="D69" s="61">
        <v>17.9</v>
      </c>
      <c r="G69" s="61">
        <v>21.2</v>
      </c>
      <c r="H69" s="61">
        <v>1.4</v>
      </c>
      <c r="I69" s="61">
        <v>11.9</v>
      </c>
      <c r="J69" s="61">
        <v>-0.4</v>
      </c>
      <c r="K69" s="61">
        <v>4.3</v>
      </c>
      <c r="L69" s="61">
        <v>48</v>
      </c>
    </row>
    <row r="70" spans="1:12" ht="15">
      <c r="A70" s="61">
        <v>531</v>
      </c>
      <c r="B70" s="62">
        <v>42128</v>
      </c>
      <c r="C70" s="61"/>
      <c r="D70" s="61">
        <v>17.7</v>
      </c>
      <c r="G70" s="61">
        <v>21.3</v>
      </c>
      <c r="H70" s="61">
        <v>0.2</v>
      </c>
      <c r="I70" s="61">
        <v>12.3</v>
      </c>
      <c r="J70" s="61">
        <v>0.1</v>
      </c>
      <c r="K70" s="61">
        <v>3.4</v>
      </c>
      <c r="L70" s="61">
        <v>45</v>
      </c>
    </row>
    <row r="71" spans="1:12" ht="15">
      <c r="A71" s="61">
        <v>531</v>
      </c>
      <c r="B71" s="62">
        <v>42129</v>
      </c>
      <c r="C71" s="61"/>
      <c r="D71" s="61">
        <v>18.1</v>
      </c>
      <c r="G71" s="61">
        <v>21.9</v>
      </c>
      <c r="H71" s="61">
        <v>0.1</v>
      </c>
      <c r="I71" s="61">
        <v>7.6</v>
      </c>
      <c r="J71" s="61">
        <v>-0.4</v>
      </c>
      <c r="K71" s="61">
        <v>1.6</v>
      </c>
      <c r="L71" s="61">
        <v>49</v>
      </c>
    </row>
    <row r="72" spans="1:12" ht="15">
      <c r="A72" s="61">
        <v>531</v>
      </c>
      <c r="B72" s="62">
        <v>42130</v>
      </c>
      <c r="C72" s="61"/>
      <c r="D72" s="61">
        <v>18.3</v>
      </c>
      <c r="G72" s="61">
        <v>22.2</v>
      </c>
      <c r="H72" s="61">
        <v>0.3</v>
      </c>
      <c r="I72" s="61">
        <v>4.9</v>
      </c>
      <c r="J72" s="61">
        <v>0</v>
      </c>
      <c r="K72" s="61">
        <v>1.4</v>
      </c>
      <c r="L72" s="61">
        <v>46</v>
      </c>
    </row>
    <row r="73" spans="1:12" ht="15">
      <c r="A73" s="61">
        <v>531</v>
      </c>
      <c r="B73" s="62">
        <v>42131</v>
      </c>
      <c r="C73" s="61"/>
      <c r="D73" s="61">
        <v>18.5</v>
      </c>
      <c r="G73" s="61">
        <v>22.5</v>
      </c>
      <c r="H73" s="61">
        <v>-1</v>
      </c>
      <c r="I73" s="61">
        <v>8</v>
      </c>
      <c r="J73" s="61">
        <v>-1.1</v>
      </c>
      <c r="K73" s="61">
        <v>1.5</v>
      </c>
      <c r="L73" s="61">
        <v>49</v>
      </c>
    </row>
    <row r="74" spans="1:12" ht="15">
      <c r="A74" s="61">
        <v>531</v>
      </c>
      <c r="B74" s="62">
        <v>42132</v>
      </c>
      <c r="C74" s="61"/>
      <c r="D74" s="61">
        <v>18.1</v>
      </c>
      <c r="G74" s="61">
        <v>22.5</v>
      </c>
      <c r="H74" s="61">
        <v>-0.4</v>
      </c>
      <c r="I74" s="61">
        <v>8.7</v>
      </c>
      <c r="J74" s="61">
        <v>-1.9</v>
      </c>
      <c r="K74" s="61">
        <v>2.1</v>
      </c>
      <c r="L74" s="61">
        <v>47</v>
      </c>
    </row>
    <row r="75" spans="1:12" ht="15">
      <c r="A75" s="61">
        <v>531</v>
      </c>
      <c r="B75" s="62">
        <v>42133</v>
      </c>
      <c r="C75" s="61"/>
      <c r="D75" s="61">
        <v>18.9</v>
      </c>
      <c r="G75" s="61">
        <v>23.4</v>
      </c>
      <c r="H75" s="61">
        <v>-1.1</v>
      </c>
      <c r="I75" s="61">
        <v>6.2</v>
      </c>
      <c r="J75" s="61">
        <v>-1.1</v>
      </c>
      <c r="K75" s="61">
        <v>0.6</v>
      </c>
      <c r="L75" s="61">
        <v>48</v>
      </c>
    </row>
    <row r="76" spans="1:12" ht="15">
      <c r="A76" s="61">
        <v>531</v>
      </c>
      <c r="B76" s="62">
        <v>42134</v>
      </c>
      <c r="C76" s="61"/>
      <c r="D76" s="61">
        <v>19.8</v>
      </c>
      <c r="G76" s="61">
        <v>24.2</v>
      </c>
      <c r="H76" s="61">
        <v>-7</v>
      </c>
      <c r="I76" s="61">
        <v>3.7</v>
      </c>
      <c r="J76" s="61">
        <v>-7</v>
      </c>
      <c r="K76" s="61">
        <v>-1.9</v>
      </c>
      <c r="L76" s="61">
        <v>56</v>
      </c>
    </row>
    <row r="77" spans="1:12" ht="15">
      <c r="A77" s="61">
        <v>531</v>
      </c>
      <c r="B77" s="62">
        <v>42135</v>
      </c>
      <c r="C77" s="61"/>
      <c r="D77" s="61">
        <v>20</v>
      </c>
      <c r="G77" s="61">
        <v>24.6</v>
      </c>
      <c r="H77" s="61">
        <v>-6.1</v>
      </c>
      <c r="I77" s="61">
        <v>0.9</v>
      </c>
      <c r="J77" s="61">
        <v>-8.7</v>
      </c>
      <c r="K77" s="61">
        <v>-5.1</v>
      </c>
      <c r="L77" s="61">
        <v>57</v>
      </c>
    </row>
    <row r="78" spans="1:12" ht="15">
      <c r="A78" s="61">
        <v>531</v>
      </c>
      <c r="B78" s="62">
        <v>42136</v>
      </c>
      <c r="C78" s="61"/>
      <c r="D78" s="61">
        <v>19.9</v>
      </c>
      <c r="G78" s="61">
        <v>24.6</v>
      </c>
      <c r="H78" s="61">
        <v>-3.7</v>
      </c>
      <c r="I78" s="61">
        <v>5.8</v>
      </c>
      <c r="J78" s="61">
        <v>-7.9</v>
      </c>
      <c r="K78" s="61">
        <v>-1.8</v>
      </c>
      <c r="L78" s="61">
        <v>53</v>
      </c>
    </row>
    <row r="79" spans="1:12" ht="15">
      <c r="A79" s="61">
        <v>531</v>
      </c>
      <c r="B79" s="62">
        <v>42137</v>
      </c>
      <c r="C79" s="61"/>
      <c r="D79" s="61">
        <v>19.7</v>
      </c>
      <c r="G79" s="61">
        <v>24.6</v>
      </c>
      <c r="H79" s="61">
        <v>1.2</v>
      </c>
      <c r="I79" s="61">
        <v>11.3</v>
      </c>
      <c r="J79" s="61">
        <v>-3.7</v>
      </c>
      <c r="K79" s="61">
        <v>3.5</v>
      </c>
      <c r="L79" s="61">
        <v>51</v>
      </c>
    </row>
    <row r="80" spans="1:12" ht="15">
      <c r="A80" s="61">
        <v>531</v>
      </c>
      <c r="B80" s="62">
        <v>42138</v>
      </c>
      <c r="C80" s="61"/>
      <c r="D80" s="61">
        <v>19.6</v>
      </c>
      <c r="G80" s="61">
        <v>24.6</v>
      </c>
      <c r="H80" s="61">
        <v>0.1</v>
      </c>
      <c r="I80" s="61">
        <v>9</v>
      </c>
      <c r="J80" s="61">
        <v>-0.3</v>
      </c>
      <c r="K80" s="61">
        <v>2.9</v>
      </c>
      <c r="L80" s="61">
        <v>49</v>
      </c>
    </row>
    <row r="81" spans="1:12" ht="15">
      <c r="A81" s="61">
        <v>531</v>
      </c>
      <c r="B81" s="62">
        <v>42139</v>
      </c>
      <c r="C81" s="61"/>
      <c r="D81" s="61">
        <v>19.4</v>
      </c>
      <c r="G81" s="61">
        <v>24.7</v>
      </c>
      <c r="H81" s="61">
        <v>0.3</v>
      </c>
      <c r="I81" s="61">
        <v>9.1</v>
      </c>
      <c r="J81" s="61">
        <v>-0.8</v>
      </c>
      <c r="K81" s="61">
        <v>2.9</v>
      </c>
      <c r="L81" s="61">
        <v>47</v>
      </c>
    </row>
    <row r="82" spans="1:12" ht="15">
      <c r="A82" s="61">
        <v>531</v>
      </c>
      <c r="B82" s="62">
        <v>42140</v>
      </c>
      <c r="C82" s="61"/>
      <c r="D82" s="61">
        <v>19.7</v>
      </c>
      <c r="G82" s="61">
        <v>24.9</v>
      </c>
      <c r="H82" s="61">
        <v>-6</v>
      </c>
      <c r="I82" s="61">
        <v>6.7</v>
      </c>
      <c r="J82" s="61">
        <v>-6</v>
      </c>
      <c r="K82" s="61">
        <v>0</v>
      </c>
      <c r="L82" s="61">
        <v>51</v>
      </c>
    </row>
    <row r="83" spans="1:12" ht="15">
      <c r="A83" s="61">
        <v>531</v>
      </c>
      <c r="B83" s="62">
        <v>42141</v>
      </c>
      <c r="C83" s="61"/>
      <c r="D83" s="61">
        <v>19.6</v>
      </c>
      <c r="G83" s="61">
        <v>25</v>
      </c>
      <c r="H83" s="61">
        <v>-3.6</v>
      </c>
      <c r="I83" s="61">
        <v>5.8</v>
      </c>
      <c r="J83" s="61">
        <v>-6.6</v>
      </c>
      <c r="K83" s="61">
        <v>-1.9</v>
      </c>
      <c r="L83" s="61">
        <v>51</v>
      </c>
    </row>
    <row r="84" spans="1:12" ht="15">
      <c r="A84" s="61">
        <v>531</v>
      </c>
      <c r="B84" s="62">
        <v>42142</v>
      </c>
      <c r="C84" s="61"/>
      <c r="D84" s="61">
        <v>19.6</v>
      </c>
      <c r="G84" s="61">
        <v>25.2</v>
      </c>
      <c r="H84" s="61">
        <v>-1.3</v>
      </c>
      <c r="I84" s="61">
        <v>6.4</v>
      </c>
      <c r="J84" s="61">
        <v>-3.8</v>
      </c>
      <c r="K84" s="61">
        <v>0.4</v>
      </c>
      <c r="L84" s="61">
        <v>50</v>
      </c>
    </row>
    <row r="85" spans="1:12" ht="15">
      <c r="A85" s="61">
        <v>531</v>
      </c>
      <c r="B85" s="62">
        <v>42143</v>
      </c>
      <c r="C85" s="61"/>
      <c r="D85" s="61">
        <v>20.9</v>
      </c>
      <c r="G85" s="61">
        <v>26.5</v>
      </c>
      <c r="H85" s="61">
        <v>-1</v>
      </c>
      <c r="I85" s="61">
        <v>5.9</v>
      </c>
      <c r="J85" s="61">
        <v>-1.8</v>
      </c>
      <c r="K85" s="61">
        <v>0.2</v>
      </c>
      <c r="L85" s="61">
        <v>58</v>
      </c>
    </row>
    <row r="86" spans="1:12" ht="15">
      <c r="A86" s="61">
        <v>531</v>
      </c>
      <c r="B86" s="62">
        <v>42144</v>
      </c>
      <c r="C86" s="61"/>
      <c r="D86" s="61">
        <v>21.8</v>
      </c>
      <c r="G86" s="61">
        <v>27.5</v>
      </c>
      <c r="H86" s="61">
        <v>-3.1</v>
      </c>
      <c r="I86" s="61">
        <v>6</v>
      </c>
      <c r="J86" s="61">
        <v>-3.2</v>
      </c>
      <c r="K86" s="61">
        <v>-0.7</v>
      </c>
      <c r="L86" s="61">
        <v>63</v>
      </c>
    </row>
    <row r="87" spans="1:12" ht="15">
      <c r="A87" s="61">
        <v>531</v>
      </c>
      <c r="B87" s="62">
        <v>42145</v>
      </c>
      <c r="C87" s="61"/>
      <c r="D87" s="61">
        <v>21.8</v>
      </c>
      <c r="G87" s="61">
        <v>27.6</v>
      </c>
      <c r="H87" s="61">
        <v>-1.8</v>
      </c>
      <c r="I87" s="61">
        <v>6.2</v>
      </c>
      <c r="J87" s="61">
        <v>-3.5</v>
      </c>
      <c r="K87" s="61">
        <v>0.5</v>
      </c>
      <c r="L87" s="61">
        <v>61</v>
      </c>
    </row>
    <row r="88" spans="1:12" ht="15">
      <c r="A88" s="61">
        <v>531</v>
      </c>
      <c r="B88" s="62">
        <v>42146</v>
      </c>
      <c r="C88" s="61"/>
      <c r="D88" s="61">
        <v>22.1</v>
      </c>
      <c r="G88" s="61">
        <v>27.8</v>
      </c>
      <c r="H88" s="61">
        <v>-1</v>
      </c>
      <c r="I88" s="61">
        <v>6.7</v>
      </c>
      <c r="J88" s="61">
        <v>-3.6</v>
      </c>
      <c r="K88" s="61">
        <v>1</v>
      </c>
      <c r="L88" s="61">
        <v>61</v>
      </c>
    </row>
    <row r="89" spans="1:12" ht="15">
      <c r="A89" s="61">
        <v>531</v>
      </c>
      <c r="B89" s="62">
        <v>42147</v>
      </c>
      <c r="C89" s="61"/>
      <c r="D89" s="61">
        <v>22</v>
      </c>
      <c r="G89" s="61">
        <v>28.1</v>
      </c>
      <c r="H89" s="61">
        <v>-1.3</v>
      </c>
      <c r="I89" s="61">
        <v>9.2</v>
      </c>
      <c r="J89" s="61">
        <v>-1.3</v>
      </c>
      <c r="K89" s="61">
        <v>1.6</v>
      </c>
      <c r="L89" s="61">
        <v>56</v>
      </c>
    </row>
    <row r="90" spans="1:12" ht="15">
      <c r="A90" s="54">
        <v>531</v>
      </c>
      <c r="B90" s="57">
        <v>42148</v>
      </c>
      <c r="C90" s="54"/>
      <c r="D90" s="54">
        <v>22.3</v>
      </c>
      <c r="E90" s="46"/>
      <c r="F90" s="46"/>
      <c r="G90" s="54">
        <v>28.4</v>
      </c>
      <c r="H90" s="54">
        <v>-4.4</v>
      </c>
      <c r="I90" s="54">
        <v>5.4</v>
      </c>
      <c r="J90" s="54">
        <v>-5.1</v>
      </c>
      <c r="K90" s="54">
        <v>-1.1</v>
      </c>
      <c r="L90" s="54">
        <v>58</v>
      </c>
    </row>
    <row r="91" spans="1:12" ht="15">
      <c r="A91" s="61">
        <v>531</v>
      </c>
      <c r="B91" s="62">
        <v>42149</v>
      </c>
      <c r="C91" s="61"/>
      <c r="D91" s="61">
        <v>22.2</v>
      </c>
      <c r="E91">
        <f>+D90-D91</f>
        <v>0.10000000000000142</v>
      </c>
      <c r="G91" s="61">
        <v>28.5</v>
      </c>
      <c r="H91" s="61">
        <v>-2.3</v>
      </c>
      <c r="I91" s="61">
        <v>6.8</v>
      </c>
      <c r="J91" s="61">
        <v>-5.5</v>
      </c>
      <c r="K91" s="61">
        <v>-0.1</v>
      </c>
      <c r="L91" s="61">
        <v>56</v>
      </c>
    </row>
    <row r="92" spans="1:12" ht="15">
      <c r="A92" s="61">
        <v>531</v>
      </c>
      <c r="B92" s="62">
        <v>42150</v>
      </c>
      <c r="C92" s="61"/>
      <c r="D92" s="61">
        <v>22.1</v>
      </c>
      <c r="E92">
        <f aca="true" t="shared" si="0" ref="E92:E118">+D91-D92</f>
        <v>0.09999999999999787</v>
      </c>
      <c r="G92" s="61">
        <v>28.6</v>
      </c>
      <c r="H92" s="61">
        <v>-1</v>
      </c>
      <c r="I92" s="61">
        <v>7.2</v>
      </c>
      <c r="J92" s="61">
        <v>-3</v>
      </c>
      <c r="K92" s="61">
        <v>1</v>
      </c>
      <c r="L92" s="61">
        <v>55</v>
      </c>
    </row>
    <row r="93" spans="1:12" ht="15">
      <c r="A93" s="61">
        <v>531</v>
      </c>
      <c r="B93" s="62">
        <v>42151</v>
      </c>
      <c r="C93" s="61"/>
      <c r="D93" s="61">
        <v>21.6</v>
      </c>
      <c r="E93">
        <f t="shared" si="0"/>
        <v>0.5</v>
      </c>
      <c r="G93" s="61">
        <v>28.6</v>
      </c>
      <c r="H93" s="61">
        <v>1.5</v>
      </c>
      <c r="I93" s="61">
        <v>10.5</v>
      </c>
      <c r="J93" s="61">
        <v>-1.1</v>
      </c>
      <c r="K93" s="61">
        <v>3</v>
      </c>
      <c r="L93" s="61">
        <v>54</v>
      </c>
    </row>
    <row r="94" spans="1:12" ht="15">
      <c r="A94" s="61">
        <v>531</v>
      </c>
      <c r="B94" s="62">
        <v>42152</v>
      </c>
      <c r="C94" s="61"/>
      <c r="D94" s="61">
        <v>21.3</v>
      </c>
      <c r="E94">
        <f t="shared" si="0"/>
        <v>0.3000000000000007</v>
      </c>
      <c r="G94" s="61">
        <v>28.6</v>
      </c>
      <c r="H94" s="61">
        <v>1.2</v>
      </c>
      <c r="I94" s="61">
        <v>11.6</v>
      </c>
      <c r="J94" s="61">
        <v>0.6</v>
      </c>
      <c r="K94" s="61">
        <v>4.4</v>
      </c>
      <c r="L94" s="61">
        <v>53</v>
      </c>
    </row>
    <row r="95" spans="1:12" ht="15">
      <c r="A95" s="61">
        <v>531</v>
      </c>
      <c r="B95" s="62">
        <v>42153</v>
      </c>
      <c r="C95" s="61"/>
      <c r="D95" s="61">
        <v>20.9</v>
      </c>
      <c r="E95">
        <f t="shared" si="0"/>
        <v>0.40000000000000213</v>
      </c>
      <c r="F95">
        <f>+AVERAGE(E91:E95)</f>
        <v>0.2800000000000004</v>
      </c>
      <c r="G95" s="61">
        <v>28.7</v>
      </c>
      <c r="H95" s="61">
        <v>-1.2</v>
      </c>
      <c r="I95" s="61">
        <v>11.1</v>
      </c>
      <c r="J95" s="61">
        <v>-1.3</v>
      </c>
      <c r="K95" s="61">
        <v>3.5</v>
      </c>
      <c r="L95" s="61">
        <v>51</v>
      </c>
    </row>
    <row r="96" spans="1:12" ht="15">
      <c r="A96" s="61">
        <v>531</v>
      </c>
      <c r="B96" s="62">
        <v>42154</v>
      </c>
      <c r="C96" s="61"/>
      <c r="D96" s="61">
        <v>20.5</v>
      </c>
      <c r="E96">
        <f t="shared" si="0"/>
        <v>0.3999999999999986</v>
      </c>
      <c r="F96">
        <f aca="true" t="shared" si="1" ref="F96:F118">+AVERAGE(E92:E96)</f>
        <v>0.33999999999999986</v>
      </c>
      <c r="G96" s="61">
        <v>28.7</v>
      </c>
      <c r="H96" s="61">
        <v>-1.4</v>
      </c>
      <c r="I96" s="61">
        <v>8.3</v>
      </c>
      <c r="J96" s="61">
        <v>-3</v>
      </c>
      <c r="K96" s="61">
        <v>1.7</v>
      </c>
      <c r="L96" s="61">
        <v>49</v>
      </c>
    </row>
    <row r="97" spans="1:12" ht="15">
      <c r="A97" s="61">
        <v>531</v>
      </c>
      <c r="B97" s="62">
        <v>42155</v>
      </c>
      <c r="C97" s="61"/>
      <c r="D97" s="61">
        <v>19.9</v>
      </c>
      <c r="E97">
        <f t="shared" si="0"/>
        <v>0.6000000000000014</v>
      </c>
      <c r="F97">
        <f t="shared" si="1"/>
        <v>0.44000000000000056</v>
      </c>
      <c r="G97" s="61">
        <v>28.7</v>
      </c>
      <c r="H97" s="61">
        <v>4.6</v>
      </c>
      <c r="I97" s="61">
        <v>12.6</v>
      </c>
      <c r="J97" s="61">
        <v>-3.1</v>
      </c>
      <c r="K97" s="61">
        <v>5.1</v>
      </c>
      <c r="L97" s="61">
        <v>49</v>
      </c>
    </row>
    <row r="98" spans="1:12" ht="15">
      <c r="A98" s="61">
        <v>531</v>
      </c>
      <c r="B98" s="62">
        <v>42156</v>
      </c>
      <c r="C98" s="61"/>
      <c r="D98" s="61">
        <v>19.2</v>
      </c>
      <c r="E98">
        <f t="shared" si="0"/>
        <v>0.6999999999999993</v>
      </c>
      <c r="F98">
        <f t="shared" si="1"/>
        <v>0.4800000000000004</v>
      </c>
      <c r="G98" s="61">
        <v>28.7</v>
      </c>
      <c r="H98" s="61">
        <v>5.8</v>
      </c>
      <c r="I98" s="61">
        <v>13.8</v>
      </c>
      <c r="J98" s="61">
        <v>1.4</v>
      </c>
      <c r="K98" s="61">
        <v>7.5</v>
      </c>
      <c r="L98" s="61">
        <v>47</v>
      </c>
    </row>
    <row r="99" spans="1:12" ht="15">
      <c r="A99" s="61">
        <v>531</v>
      </c>
      <c r="B99" s="62">
        <v>42157</v>
      </c>
      <c r="C99" s="61"/>
      <c r="D99" s="61">
        <v>18.4</v>
      </c>
      <c r="E99">
        <f t="shared" si="0"/>
        <v>0.8000000000000007</v>
      </c>
      <c r="F99">
        <f t="shared" si="1"/>
        <v>0.5800000000000004</v>
      </c>
      <c r="G99" s="61">
        <v>28.7</v>
      </c>
      <c r="H99" s="61">
        <v>5.8</v>
      </c>
      <c r="I99" s="61">
        <v>16.4</v>
      </c>
      <c r="J99" s="61">
        <v>5.1</v>
      </c>
      <c r="K99" s="61">
        <v>8.7</v>
      </c>
      <c r="L99" s="61">
        <v>44</v>
      </c>
    </row>
    <row r="100" spans="1:12" ht="15">
      <c r="A100" s="61">
        <v>531</v>
      </c>
      <c r="B100" s="62">
        <v>42158</v>
      </c>
      <c r="C100" s="61"/>
      <c r="D100" s="61">
        <v>17.5</v>
      </c>
      <c r="E100">
        <f t="shared" si="0"/>
        <v>0.8999999999999986</v>
      </c>
      <c r="F100">
        <f t="shared" si="1"/>
        <v>0.6799999999999997</v>
      </c>
      <c r="G100" s="61">
        <v>28.7</v>
      </c>
      <c r="H100" s="61">
        <v>3.8</v>
      </c>
      <c r="I100" s="61">
        <v>16.4</v>
      </c>
      <c r="J100" s="61">
        <v>3.8</v>
      </c>
      <c r="K100" s="61">
        <v>9.5</v>
      </c>
      <c r="L100" s="61">
        <v>43</v>
      </c>
    </row>
    <row r="101" spans="1:12" ht="15">
      <c r="A101" s="61">
        <v>531</v>
      </c>
      <c r="B101" s="62">
        <v>42159</v>
      </c>
      <c r="C101" s="61"/>
      <c r="D101" s="61">
        <v>16.7</v>
      </c>
      <c r="E101">
        <f t="shared" si="0"/>
        <v>0.8000000000000007</v>
      </c>
      <c r="F101">
        <f t="shared" si="1"/>
        <v>0.7600000000000001</v>
      </c>
      <c r="G101" s="61">
        <v>28.7</v>
      </c>
      <c r="H101" s="61">
        <v>4.9</v>
      </c>
      <c r="I101" s="61">
        <v>15.9</v>
      </c>
      <c r="J101" s="61">
        <v>3.8</v>
      </c>
      <c r="K101" s="61">
        <v>8.7</v>
      </c>
      <c r="L101" s="61">
        <v>40</v>
      </c>
    </row>
    <row r="102" spans="1:12" ht="15">
      <c r="A102" s="61">
        <v>531</v>
      </c>
      <c r="B102" s="62">
        <v>42160</v>
      </c>
      <c r="C102" s="61"/>
      <c r="D102" s="61">
        <v>15.7</v>
      </c>
      <c r="E102">
        <f t="shared" si="0"/>
        <v>1</v>
      </c>
      <c r="F102">
        <f t="shared" si="1"/>
        <v>0.8399999999999999</v>
      </c>
      <c r="G102" s="61">
        <v>28.7</v>
      </c>
      <c r="H102" s="61">
        <v>5.4</v>
      </c>
      <c r="I102" s="61">
        <v>16</v>
      </c>
      <c r="J102" s="61">
        <v>3.1</v>
      </c>
      <c r="K102" s="61">
        <v>9.1</v>
      </c>
      <c r="L102" s="61">
        <v>38</v>
      </c>
    </row>
    <row r="103" spans="1:12" ht="15">
      <c r="A103" s="61">
        <v>531</v>
      </c>
      <c r="B103" s="62">
        <v>42161</v>
      </c>
      <c r="C103" s="61"/>
      <c r="D103" s="61">
        <v>15.3</v>
      </c>
      <c r="E103">
        <f t="shared" si="0"/>
        <v>0.3999999999999986</v>
      </c>
      <c r="F103">
        <f t="shared" si="1"/>
        <v>0.7799999999999997</v>
      </c>
      <c r="G103" s="61">
        <v>28.7</v>
      </c>
      <c r="H103" s="61">
        <v>1.8</v>
      </c>
      <c r="I103" s="61">
        <v>9.9</v>
      </c>
      <c r="J103" s="61">
        <v>1.6</v>
      </c>
      <c r="K103" s="61">
        <v>5.4</v>
      </c>
      <c r="L103" s="61">
        <v>35</v>
      </c>
    </row>
    <row r="104" spans="1:12" ht="15">
      <c r="A104" s="61">
        <v>531</v>
      </c>
      <c r="B104" s="62">
        <v>42162</v>
      </c>
      <c r="C104" s="61"/>
      <c r="D104" s="61">
        <v>14.6</v>
      </c>
      <c r="E104">
        <f t="shared" si="0"/>
        <v>0.7000000000000011</v>
      </c>
      <c r="F104">
        <f t="shared" si="1"/>
        <v>0.7599999999999998</v>
      </c>
      <c r="G104" s="61">
        <v>28.8</v>
      </c>
      <c r="H104" s="61">
        <v>3.5</v>
      </c>
      <c r="I104" s="61">
        <v>13.7</v>
      </c>
      <c r="J104" s="61">
        <v>1.5</v>
      </c>
      <c r="K104" s="61">
        <v>5.9</v>
      </c>
      <c r="L104" s="61">
        <v>34</v>
      </c>
    </row>
    <row r="105" spans="1:12" ht="15">
      <c r="A105" s="61">
        <v>531</v>
      </c>
      <c r="B105" s="62">
        <v>42163</v>
      </c>
      <c r="C105" s="61"/>
      <c r="D105" s="61">
        <v>14</v>
      </c>
      <c r="E105">
        <f t="shared" si="0"/>
        <v>0.5999999999999996</v>
      </c>
      <c r="F105">
        <f t="shared" si="1"/>
        <v>0.7</v>
      </c>
      <c r="G105" s="61">
        <v>28.8</v>
      </c>
      <c r="H105" s="61">
        <v>1.8</v>
      </c>
      <c r="I105" s="61">
        <v>13.1</v>
      </c>
      <c r="J105" s="61">
        <v>-0.2</v>
      </c>
      <c r="K105" s="61">
        <v>5.8</v>
      </c>
      <c r="L105" s="61">
        <v>32</v>
      </c>
    </row>
    <row r="106" spans="1:12" ht="15">
      <c r="A106" s="61">
        <v>531</v>
      </c>
      <c r="B106" s="62">
        <v>42164</v>
      </c>
      <c r="C106" s="61"/>
      <c r="D106" s="61">
        <v>12.6</v>
      </c>
      <c r="E106">
        <f t="shared" si="0"/>
        <v>1.4000000000000004</v>
      </c>
      <c r="F106">
        <f t="shared" si="1"/>
        <v>0.82</v>
      </c>
      <c r="G106" s="61">
        <v>28.8</v>
      </c>
      <c r="H106" s="61">
        <v>5.1</v>
      </c>
      <c r="I106" s="61">
        <v>16</v>
      </c>
      <c r="J106" s="61">
        <v>1</v>
      </c>
      <c r="K106" s="61">
        <v>8.1</v>
      </c>
      <c r="L106" s="61">
        <v>30</v>
      </c>
    </row>
    <row r="107" spans="1:12" ht="15">
      <c r="A107" s="61">
        <v>531</v>
      </c>
      <c r="B107" s="62">
        <v>42165</v>
      </c>
      <c r="C107" s="61"/>
      <c r="D107" s="61">
        <v>11.8</v>
      </c>
      <c r="E107">
        <f t="shared" si="0"/>
        <v>0.7999999999999989</v>
      </c>
      <c r="F107">
        <f t="shared" si="1"/>
        <v>0.7799999999999997</v>
      </c>
      <c r="G107" s="61">
        <v>28.8</v>
      </c>
      <c r="H107" s="61">
        <v>6.3</v>
      </c>
      <c r="I107" s="61">
        <v>17.8</v>
      </c>
      <c r="J107" s="61">
        <v>3.4</v>
      </c>
      <c r="K107" s="61">
        <v>9.7</v>
      </c>
      <c r="L107" s="61">
        <v>27</v>
      </c>
    </row>
    <row r="108" spans="1:12" ht="15">
      <c r="A108" s="61">
        <v>531</v>
      </c>
      <c r="B108" s="62">
        <v>42166</v>
      </c>
      <c r="C108" s="61"/>
      <c r="D108" s="61">
        <v>10.9</v>
      </c>
      <c r="E108">
        <f t="shared" si="0"/>
        <v>0.9000000000000004</v>
      </c>
      <c r="F108">
        <f t="shared" si="1"/>
        <v>0.8800000000000001</v>
      </c>
      <c r="G108" s="61">
        <v>28.8</v>
      </c>
      <c r="H108" s="61">
        <v>4.7</v>
      </c>
      <c r="I108" s="61">
        <v>13.4</v>
      </c>
      <c r="J108" s="61">
        <v>3.9</v>
      </c>
      <c r="K108" s="61">
        <v>7.2</v>
      </c>
      <c r="L108" s="61">
        <v>26</v>
      </c>
    </row>
    <row r="109" spans="1:12" ht="15">
      <c r="A109" s="61">
        <v>531</v>
      </c>
      <c r="B109" s="62">
        <v>42167</v>
      </c>
      <c r="C109" s="61"/>
      <c r="D109" s="61">
        <v>10</v>
      </c>
      <c r="E109">
        <f t="shared" si="0"/>
        <v>0.9000000000000004</v>
      </c>
      <c r="F109">
        <f t="shared" si="1"/>
        <v>0.9199999999999999</v>
      </c>
      <c r="G109" s="61">
        <v>28.9</v>
      </c>
      <c r="H109" s="61">
        <v>2.8</v>
      </c>
      <c r="I109" s="61">
        <v>13</v>
      </c>
      <c r="J109" s="61">
        <v>2.6</v>
      </c>
      <c r="K109" s="61">
        <v>5.3</v>
      </c>
      <c r="L109" s="61">
        <v>23</v>
      </c>
    </row>
    <row r="110" spans="1:12" ht="15">
      <c r="A110" s="61">
        <v>531</v>
      </c>
      <c r="B110" s="62">
        <v>42168</v>
      </c>
      <c r="C110" s="61"/>
      <c r="D110" s="61">
        <v>8.8</v>
      </c>
      <c r="E110">
        <f t="shared" si="0"/>
        <v>1.1999999999999993</v>
      </c>
      <c r="F110">
        <f t="shared" si="1"/>
        <v>1.0399999999999998</v>
      </c>
      <c r="G110" s="61">
        <v>29</v>
      </c>
      <c r="H110" s="61">
        <v>3.8</v>
      </c>
      <c r="I110" s="61">
        <v>13.5</v>
      </c>
      <c r="J110" s="61">
        <v>2.5</v>
      </c>
      <c r="K110" s="61">
        <v>6.4</v>
      </c>
      <c r="L110" s="61">
        <v>19</v>
      </c>
    </row>
    <row r="111" spans="1:12" ht="15">
      <c r="A111" s="61">
        <v>531</v>
      </c>
      <c r="B111" s="62">
        <v>42169</v>
      </c>
      <c r="C111" s="61"/>
      <c r="D111" s="61">
        <v>8</v>
      </c>
      <c r="E111">
        <f t="shared" si="0"/>
        <v>0.8000000000000007</v>
      </c>
      <c r="F111">
        <f t="shared" si="1"/>
        <v>0.9199999999999999</v>
      </c>
      <c r="G111" s="61">
        <v>29.5</v>
      </c>
      <c r="H111" s="61">
        <v>3.1</v>
      </c>
      <c r="I111" s="61">
        <v>14.8</v>
      </c>
      <c r="J111" s="61">
        <v>2.1</v>
      </c>
      <c r="K111" s="61">
        <v>6.4</v>
      </c>
      <c r="L111" s="61">
        <v>15</v>
      </c>
    </row>
    <row r="112" spans="1:12" ht="15">
      <c r="A112" s="61">
        <v>531</v>
      </c>
      <c r="B112" s="62">
        <v>42170</v>
      </c>
      <c r="C112" s="61"/>
      <c r="D112" s="61">
        <v>7.3</v>
      </c>
      <c r="E112">
        <f t="shared" si="0"/>
        <v>0.7000000000000002</v>
      </c>
      <c r="F112">
        <f t="shared" si="1"/>
        <v>0.9000000000000001</v>
      </c>
      <c r="G112" s="61">
        <v>29.5</v>
      </c>
      <c r="H112" s="61">
        <v>4.9</v>
      </c>
      <c r="I112" s="61">
        <v>11.5</v>
      </c>
      <c r="J112" s="61">
        <v>2.4</v>
      </c>
      <c r="K112" s="61">
        <v>6.2</v>
      </c>
      <c r="L112" s="61">
        <v>15</v>
      </c>
    </row>
    <row r="113" spans="1:12" ht="15">
      <c r="A113" s="61">
        <v>531</v>
      </c>
      <c r="B113" s="62">
        <v>42171</v>
      </c>
      <c r="C113" s="61"/>
      <c r="D113" s="61">
        <v>6.1</v>
      </c>
      <c r="E113">
        <f t="shared" si="0"/>
        <v>1.2000000000000002</v>
      </c>
      <c r="F113">
        <f t="shared" si="1"/>
        <v>0.9600000000000002</v>
      </c>
      <c r="G113" s="61">
        <v>29.5</v>
      </c>
      <c r="H113" s="61">
        <v>5.1</v>
      </c>
      <c r="I113" s="61">
        <v>16.8</v>
      </c>
      <c r="J113" s="61">
        <v>3.9</v>
      </c>
      <c r="K113" s="61">
        <v>8.3</v>
      </c>
      <c r="L113" s="61">
        <v>10</v>
      </c>
    </row>
    <row r="114" spans="1:12" ht="15">
      <c r="A114" s="61">
        <v>531</v>
      </c>
      <c r="B114" s="62">
        <v>42172</v>
      </c>
      <c r="C114" s="61"/>
      <c r="D114" s="61">
        <v>4.9</v>
      </c>
      <c r="E114">
        <f t="shared" si="0"/>
        <v>1.1999999999999993</v>
      </c>
      <c r="F114">
        <f t="shared" si="1"/>
        <v>1.02</v>
      </c>
      <c r="G114" s="61">
        <v>29.8</v>
      </c>
      <c r="H114" s="61">
        <v>4.3</v>
      </c>
      <c r="I114" s="61">
        <v>14.5</v>
      </c>
      <c r="J114" s="61">
        <v>3.4</v>
      </c>
      <c r="K114" s="61">
        <v>7.2</v>
      </c>
      <c r="L114" s="61">
        <v>10</v>
      </c>
    </row>
    <row r="115" spans="1:12" ht="15">
      <c r="A115" s="61">
        <v>531</v>
      </c>
      <c r="B115" s="62">
        <v>42173</v>
      </c>
      <c r="C115" s="61"/>
      <c r="D115" s="61">
        <v>3.4</v>
      </c>
      <c r="E115">
        <f t="shared" si="0"/>
        <v>1.5000000000000004</v>
      </c>
      <c r="F115">
        <f t="shared" si="1"/>
        <v>1.08</v>
      </c>
      <c r="G115" s="61">
        <v>29.8</v>
      </c>
      <c r="H115" s="61">
        <v>8</v>
      </c>
      <c r="I115" s="61">
        <v>17.4</v>
      </c>
      <c r="J115" s="61">
        <v>3.9</v>
      </c>
      <c r="K115" s="61">
        <v>10.2</v>
      </c>
      <c r="L115" s="61">
        <v>7</v>
      </c>
    </row>
    <row r="116" spans="1:12" ht="15">
      <c r="A116" s="61">
        <v>531</v>
      </c>
      <c r="B116" s="62">
        <v>42174</v>
      </c>
      <c r="C116" s="61"/>
      <c r="D116" s="61">
        <v>1.8</v>
      </c>
      <c r="E116">
        <f t="shared" si="0"/>
        <v>1.5999999999999999</v>
      </c>
      <c r="F116">
        <f t="shared" si="1"/>
        <v>1.2399999999999998</v>
      </c>
      <c r="G116" s="61">
        <v>29.8</v>
      </c>
      <c r="H116" s="61">
        <v>7.8</v>
      </c>
      <c r="I116" s="61">
        <v>19.3</v>
      </c>
      <c r="J116" s="61">
        <v>7.1</v>
      </c>
      <c r="K116" s="61">
        <v>12.2</v>
      </c>
      <c r="L116" s="61">
        <v>3</v>
      </c>
    </row>
    <row r="117" spans="1:12" ht="15">
      <c r="A117" s="61">
        <v>531</v>
      </c>
      <c r="B117" s="62">
        <v>42175</v>
      </c>
      <c r="C117" s="61"/>
      <c r="D117" s="61">
        <v>0.3</v>
      </c>
      <c r="E117">
        <f t="shared" si="0"/>
        <v>1.5</v>
      </c>
      <c r="F117">
        <f t="shared" si="1"/>
        <v>1.4</v>
      </c>
      <c r="G117" s="61">
        <v>29.8</v>
      </c>
      <c r="H117" s="61">
        <v>10.9</v>
      </c>
      <c r="I117" s="61">
        <v>19.8</v>
      </c>
      <c r="J117" s="61">
        <v>6.9</v>
      </c>
      <c r="K117" s="61">
        <v>13</v>
      </c>
      <c r="L117" s="61">
        <v>1</v>
      </c>
    </row>
    <row r="118" spans="1:12" ht="15">
      <c r="A118" s="58">
        <v>531</v>
      </c>
      <c r="B118" s="56">
        <v>42176</v>
      </c>
      <c r="C118" s="58"/>
      <c r="D118" s="58">
        <v>0</v>
      </c>
      <c r="E118" s="9">
        <f t="shared" si="0"/>
        <v>0.3</v>
      </c>
      <c r="F118" s="9">
        <f t="shared" si="1"/>
        <v>1.22</v>
      </c>
      <c r="G118" s="58">
        <v>29.8</v>
      </c>
      <c r="H118" s="58">
        <v>10.8</v>
      </c>
      <c r="I118" s="58">
        <v>20.4</v>
      </c>
      <c r="J118" s="58">
        <v>8.8</v>
      </c>
      <c r="K118" s="58">
        <v>13.9</v>
      </c>
      <c r="L118" s="58">
        <v>0</v>
      </c>
    </row>
    <row r="119" spans="4:11" ht="12.75">
      <c r="D119" s="14" t="s">
        <v>49</v>
      </c>
      <c r="E119" s="33">
        <f>AVERAGE(E91:E118)</f>
        <v>0.7964285714285715</v>
      </c>
      <c r="F119" s="33">
        <f>AVERAGE(F95:F118)</f>
        <v>0.8258333333333333</v>
      </c>
      <c r="G119">
        <f>G118-G90</f>
        <v>1.4000000000000021</v>
      </c>
      <c r="H119" t="s">
        <v>63</v>
      </c>
      <c r="J119" s="34" t="s">
        <v>64</v>
      </c>
      <c r="K119" s="33">
        <f>AVERAGE(K91:K118)</f>
        <v>6.903571428571428</v>
      </c>
    </row>
    <row r="120" spans="4:6" ht="12.75">
      <c r="D120" s="14" t="s">
        <v>50</v>
      </c>
      <c r="E120" s="21">
        <f>MAX(E91:E118)</f>
        <v>1.5999999999999999</v>
      </c>
      <c r="F120" s="21">
        <f>MAX(F95:F118)</f>
        <v>1.4</v>
      </c>
    </row>
    <row r="121" spans="4:5" ht="12.75">
      <c r="D121" s="14" t="s">
        <v>36</v>
      </c>
      <c r="E121" s="14">
        <f>COUNT(E91:E118)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2" ySplit="5" topLeftCell="C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3" sqref="F63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56</v>
      </c>
    </row>
    <row r="3" spans="4:6" ht="12.75">
      <c r="D3">
        <f>+MAX(D6:D112)</f>
        <v>21.6</v>
      </c>
      <c r="E3" s="14"/>
      <c r="F3" s="3" t="s">
        <v>58</v>
      </c>
    </row>
    <row r="4" spans="5:6" ht="12.75">
      <c r="E4" s="14" t="s">
        <v>60</v>
      </c>
      <c r="F4" s="32" t="s">
        <v>60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41699</v>
      </c>
      <c r="D6">
        <v>16.2</v>
      </c>
      <c r="G6">
        <v>16.1</v>
      </c>
      <c r="H6">
        <v>-2.5</v>
      </c>
      <c r="I6">
        <v>1.6</v>
      </c>
      <c r="J6">
        <v>-7</v>
      </c>
      <c r="K6">
        <v>-4</v>
      </c>
      <c r="L6">
        <v>59</v>
      </c>
    </row>
    <row r="7" spans="1:12" ht="12.75">
      <c r="A7">
        <v>531</v>
      </c>
      <c r="B7" s="10">
        <v>41700</v>
      </c>
      <c r="D7">
        <v>16.5</v>
      </c>
      <c r="G7">
        <v>16.3</v>
      </c>
      <c r="H7">
        <v>-8.3</v>
      </c>
      <c r="I7">
        <v>-1.5</v>
      </c>
      <c r="J7">
        <v>-8.5</v>
      </c>
      <c r="K7">
        <v>-4.3</v>
      </c>
      <c r="L7">
        <v>60</v>
      </c>
    </row>
    <row r="8" spans="1:12" ht="12.75">
      <c r="A8">
        <v>531</v>
      </c>
      <c r="B8" s="10">
        <v>41701</v>
      </c>
      <c r="D8">
        <v>16.5</v>
      </c>
      <c r="G8">
        <v>16.3</v>
      </c>
      <c r="H8">
        <v>-7.4</v>
      </c>
      <c r="I8">
        <v>-1.2</v>
      </c>
      <c r="J8">
        <v>-8.6</v>
      </c>
      <c r="K8">
        <v>-6.2</v>
      </c>
      <c r="L8">
        <v>60</v>
      </c>
    </row>
    <row r="9" spans="1:12" ht="12.75">
      <c r="A9">
        <v>531</v>
      </c>
      <c r="B9" s="10">
        <v>41702</v>
      </c>
      <c r="D9">
        <v>16.5</v>
      </c>
      <c r="G9">
        <v>16.3</v>
      </c>
      <c r="H9">
        <v>-5.6</v>
      </c>
      <c r="I9">
        <v>-0.5</v>
      </c>
      <c r="J9">
        <v>-8.1</v>
      </c>
      <c r="K9">
        <v>-5.3</v>
      </c>
      <c r="L9">
        <v>60</v>
      </c>
    </row>
    <row r="10" spans="1:12" ht="12.75">
      <c r="A10">
        <v>531</v>
      </c>
      <c r="B10" s="10">
        <v>41703</v>
      </c>
      <c r="D10">
        <v>16.7</v>
      </c>
      <c r="G10">
        <v>16.3</v>
      </c>
      <c r="H10">
        <v>-8.2</v>
      </c>
      <c r="I10">
        <v>4.2</v>
      </c>
      <c r="J10">
        <v>-8.2</v>
      </c>
      <c r="K10">
        <v>-3.4</v>
      </c>
      <c r="L10">
        <v>61</v>
      </c>
    </row>
    <row r="11" spans="1:12" ht="12.75">
      <c r="A11">
        <v>531</v>
      </c>
      <c r="B11" s="10">
        <v>41704</v>
      </c>
      <c r="D11">
        <v>16.7</v>
      </c>
      <c r="G11">
        <v>16.3</v>
      </c>
      <c r="H11">
        <v>-4.4</v>
      </c>
      <c r="I11">
        <v>-0.4</v>
      </c>
      <c r="J11">
        <v>-11.7</v>
      </c>
      <c r="K11">
        <v>-6</v>
      </c>
      <c r="L11">
        <v>60</v>
      </c>
    </row>
    <row r="12" spans="1:12" ht="12.75">
      <c r="A12">
        <v>531</v>
      </c>
      <c r="B12" s="10">
        <v>41705</v>
      </c>
      <c r="D12">
        <v>16.7</v>
      </c>
      <c r="G12">
        <v>16.3</v>
      </c>
      <c r="H12">
        <v>-3.6</v>
      </c>
      <c r="I12">
        <v>5.3</v>
      </c>
      <c r="J12">
        <v>-5</v>
      </c>
      <c r="K12">
        <v>-1</v>
      </c>
      <c r="L12">
        <v>59</v>
      </c>
    </row>
    <row r="13" spans="1:12" ht="12.75">
      <c r="A13">
        <v>531</v>
      </c>
      <c r="B13" s="10">
        <v>41706</v>
      </c>
      <c r="D13">
        <v>17.4</v>
      </c>
      <c r="G13">
        <v>17</v>
      </c>
      <c r="H13">
        <v>-9.2</v>
      </c>
      <c r="I13">
        <v>-2.5</v>
      </c>
      <c r="J13">
        <v>-9.2</v>
      </c>
      <c r="K13">
        <v>-5.9</v>
      </c>
      <c r="L13">
        <v>62</v>
      </c>
    </row>
    <row r="14" spans="1:12" ht="12.75">
      <c r="A14">
        <v>531</v>
      </c>
      <c r="B14" s="10">
        <v>41707</v>
      </c>
      <c r="D14">
        <v>17.4</v>
      </c>
      <c r="G14">
        <v>17</v>
      </c>
      <c r="H14">
        <v>-10</v>
      </c>
      <c r="I14">
        <v>-1.6</v>
      </c>
      <c r="J14">
        <v>-11.2</v>
      </c>
      <c r="K14">
        <v>-7.9</v>
      </c>
      <c r="L14">
        <v>62</v>
      </c>
    </row>
    <row r="15" spans="1:12" ht="12.75">
      <c r="A15">
        <v>531</v>
      </c>
      <c r="B15" s="10">
        <v>41708</v>
      </c>
      <c r="D15">
        <v>17.5</v>
      </c>
      <c r="G15">
        <v>17</v>
      </c>
      <c r="H15">
        <v>-3.2</v>
      </c>
      <c r="I15">
        <v>4.7</v>
      </c>
      <c r="J15">
        <v>-10.6</v>
      </c>
      <c r="K15">
        <v>-3</v>
      </c>
      <c r="L15">
        <v>63</v>
      </c>
    </row>
    <row r="16" spans="1:12" ht="12.75">
      <c r="A16">
        <v>531</v>
      </c>
      <c r="B16" s="10">
        <v>41709</v>
      </c>
      <c r="D16">
        <v>17.5</v>
      </c>
      <c r="G16">
        <v>17</v>
      </c>
      <c r="H16">
        <v>-1.9</v>
      </c>
      <c r="I16">
        <v>7.3</v>
      </c>
      <c r="J16">
        <v>-5.6</v>
      </c>
      <c r="K16">
        <v>0.4</v>
      </c>
      <c r="L16">
        <v>62</v>
      </c>
    </row>
    <row r="17" spans="1:12" ht="12.75">
      <c r="A17">
        <v>531</v>
      </c>
      <c r="B17" s="10">
        <v>41710</v>
      </c>
      <c r="D17">
        <v>17.7</v>
      </c>
      <c r="G17">
        <v>17.1</v>
      </c>
      <c r="H17">
        <v>-16.9</v>
      </c>
      <c r="I17">
        <v>-1.9</v>
      </c>
      <c r="J17">
        <v>-17</v>
      </c>
      <c r="K17">
        <v>-8.9</v>
      </c>
      <c r="L17">
        <v>63</v>
      </c>
    </row>
    <row r="18" spans="1:12" ht="12.75">
      <c r="A18">
        <v>531</v>
      </c>
      <c r="B18" s="10">
        <v>41711</v>
      </c>
      <c r="D18">
        <v>17.7</v>
      </c>
      <c r="G18">
        <v>17.2</v>
      </c>
      <c r="H18">
        <v>-7</v>
      </c>
      <c r="I18">
        <v>0.5</v>
      </c>
      <c r="J18">
        <v>-17.5</v>
      </c>
      <c r="K18">
        <v>-9.4</v>
      </c>
      <c r="L18">
        <v>63</v>
      </c>
    </row>
    <row r="19" spans="1:12" ht="12.75">
      <c r="A19">
        <v>531</v>
      </c>
      <c r="B19" s="10">
        <v>41712</v>
      </c>
      <c r="D19">
        <v>17.7</v>
      </c>
      <c r="G19">
        <v>17.2</v>
      </c>
      <c r="H19">
        <v>-6.7</v>
      </c>
      <c r="I19">
        <v>1.6</v>
      </c>
      <c r="J19">
        <v>-9.8</v>
      </c>
      <c r="K19">
        <v>-4.8</v>
      </c>
      <c r="L19">
        <v>62</v>
      </c>
    </row>
    <row r="20" spans="1:12" ht="12.75">
      <c r="A20">
        <v>531</v>
      </c>
      <c r="B20" s="10">
        <v>41713</v>
      </c>
      <c r="D20">
        <v>17.7</v>
      </c>
      <c r="G20">
        <v>17.2</v>
      </c>
      <c r="H20">
        <v>-7.1</v>
      </c>
      <c r="I20">
        <v>3.1</v>
      </c>
      <c r="J20">
        <v>-12.2</v>
      </c>
      <c r="K20">
        <v>-4.5</v>
      </c>
      <c r="L20">
        <v>61</v>
      </c>
    </row>
    <row r="21" spans="1:12" ht="12.75">
      <c r="A21">
        <v>531</v>
      </c>
      <c r="B21" s="10">
        <v>41714</v>
      </c>
      <c r="D21">
        <v>17.8</v>
      </c>
      <c r="G21">
        <v>17.3</v>
      </c>
      <c r="H21">
        <v>-11.7</v>
      </c>
      <c r="I21">
        <v>-4.6</v>
      </c>
      <c r="J21">
        <v>-13.6</v>
      </c>
      <c r="K21">
        <v>-9.3</v>
      </c>
      <c r="L21">
        <v>62</v>
      </c>
    </row>
    <row r="22" spans="1:12" ht="12.75">
      <c r="A22">
        <v>531</v>
      </c>
      <c r="B22" s="10">
        <v>41715</v>
      </c>
      <c r="D22">
        <v>17.9</v>
      </c>
      <c r="G22">
        <v>17.4</v>
      </c>
      <c r="H22">
        <v>-3</v>
      </c>
      <c r="I22">
        <v>1.8</v>
      </c>
      <c r="J22">
        <v>-12.5</v>
      </c>
      <c r="K22">
        <v>-4.9</v>
      </c>
      <c r="L22">
        <v>61</v>
      </c>
    </row>
    <row r="23" spans="1:12" ht="12.75">
      <c r="A23">
        <v>531</v>
      </c>
      <c r="B23" s="10">
        <v>41716</v>
      </c>
      <c r="D23">
        <v>18</v>
      </c>
      <c r="G23">
        <v>17.4</v>
      </c>
      <c r="H23">
        <v>-14.3</v>
      </c>
      <c r="I23">
        <v>4.3</v>
      </c>
      <c r="J23">
        <v>-14.3</v>
      </c>
      <c r="K23">
        <v>-3</v>
      </c>
      <c r="L23">
        <v>63</v>
      </c>
    </row>
    <row r="24" spans="1:12" ht="12.75">
      <c r="A24">
        <v>531</v>
      </c>
      <c r="B24" s="10">
        <v>41717</v>
      </c>
      <c r="D24">
        <v>18.1</v>
      </c>
      <c r="G24">
        <v>17.4</v>
      </c>
      <c r="H24">
        <v>-14.6</v>
      </c>
      <c r="I24">
        <v>-7.9</v>
      </c>
      <c r="J24">
        <v>-15.1</v>
      </c>
      <c r="K24">
        <v>-12</v>
      </c>
      <c r="L24">
        <v>63</v>
      </c>
    </row>
    <row r="25" spans="1:12" ht="12.75">
      <c r="A25">
        <v>531</v>
      </c>
      <c r="B25" s="10">
        <v>41718</v>
      </c>
      <c r="D25">
        <v>18.1</v>
      </c>
      <c r="G25">
        <v>17.6</v>
      </c>
      <c r="H25">
        <v>-7.2</v>
      </c>
      <c r="I25">
        <v>-0.6</v>
      </c>
      <c r="J25">
        <v>-15.4</v>
      </c>
      <c r="K25">
        <v>-8.2</v>
      </c>
      <c r="L25">
        <v>62</v>
      </c>
    </row>
    <row r="26" spans="1:12" ht="12.75">
      <c r="A26">
        <v>531</v>
      </c>
      <c r="B26" s="10">
        <v>41719</v>
      </c>
      <c r="D26">
        <v>18.1</v>
      </c>
      <c r="G26">
        <v>17.6</v>
      </c>
      <c r="H26">
        <v>-4.6</v>
      </c>
      <c r="I26">
        <v>5.4</v>
      </c>
      <c r="J26">
        <v>-7.3</v>
      </c>
      <c r="K26">
        <v>-2.2</v>
      </c>
      <c r="L26">
        <v>60</v>
      </c>
    </row>
    <row r="27" spans="1:12" ht="12.75">
      <c r="A27">
        <v>531</v>
      </c>
      <c r="B27" s="10">
        <v>41720</v>
      </c>
      <c r="D27">
        <v>18.2</v>
      </c>
      <c r="G27">
        <v>17.6</v>
      </c>
      <c r="H27">
        <v>-8.4</v>
      </c>
      <c r="I27">
        <v>3.6</v>
      </c>
      <c r="J27">
        <v>-8.4</v>
      </c>
      <c r="K27">
        <v>-3.2</v>
      </c>
      <c r="L27">
        <v>61</v>
      </c>
    </row>
    <row r="28" spans="1:12" ht="12.75">
      <c r="A28">
        <v>531</v>
      </c>
      <c r="B28" s="10">
        <v>41721</v>
      </c>
      <c r="D28">
        <v>18.3</v>
      </c>
      <c r="G28">
        <v>17.6</v>
      </c>
      <c r="H28">
        <v>-14.1</v>
      </c>
      <c r="I28">
        <v>-0.5</v>
      </c>
      <c r="J28">
        <v>-14.4</v>
      </c>
      <c r="K28">
        <v>-8</v>
      </c>
      <c r="L28">
        <v>60</v>
      </c>
    </row>
    <row r="29" spans="1:12" ht="12.75">
      <c r="A29">
        <v>531</v>
      </c>
      <c r="B29" s="10">
        <v>41722</v>
      </c>
      <c r="D29">
        <v>18.4</v>
      </c>
      <c r="G29">
        <v>17.8</v>
      </c>
      <c r="H29">
        <v>-7.3</v>
      </c>
      <c r="I29">
        <v>0.6</v>
      </c>
      <c r="J29">
        <v>-14.1</v>
      </c>
      <c r="K29">
        <v>-6.3</v>
      </c>
      <c r="L29">
        <v>62</v>
      </c>
    </row>
    <row r="30" spans="1:12" ht="12.75">
      <c r="A30">
        <v>531</v>
      </c>
      <c r="B30" s="10">
        <v>41723</v>
      </c>
      <c r="D30">
        <v>18.4</v>
      </c>
      <c r="G30">
        <v>17.8</v>
      </c>
      <c r="H30">
        <v>-4.5</v>
      </c>
      <c r="I30">
        <v>0.5</v>
      </c>
      <c r="J30">
        <v>-9.6</v>
      </c>
      <c r="K30">
        <v>-4.6</v>
      </c>
      <c r="L30">
        <v>61</v>
      </c>
    </row>
    <row r="31" spans="1:12" ht="12.75">
      <c r="A31">
        <v>531</v>
      </c>
      <c r="B31" s="10">
        <v>41724</v>
      </c>
      <c r="D31">
        <v>18.4</v>
      </c>
      <c r="G31">
        <v>17.8</v>
      </c>
      <c r="H31">
        <v>-2.8</v>
      </c>
      <c r="I31">
        <v>7.4</v>
      </c>
      <c r="J31">
        <v>-6.6</v>
      </c>
      <c r="K31">
        <v>-0.4</v>
      </c>
      <c r="L31">
        <v>60</v>
      </c>
    </row>
    <row r="32" spans="1:12" ht="12.75">
      <c r="A32">
        <v>531</v>
      </c>
      <c r="B32" s="10">
        <v>41725</v>
      </c>
      <c r="D32">
        <v>18.6</v>
      </c>
      <c r="G32">
        <v>18</v>
      </c>
      <c r="H32">
        <v>-6.3</v>
      </c>
      <c r="I32">
        <v>4.5</v>
      </c>
      <c r="J32">
        <v>-6.5</v>
      </c>
      <c r="K32">
        <v>-2.5</v>
      </c>
      <c r="L32">
        <v>62</v>
      </c>
    </row>
    <row r="33" spans="1:12" ht="12.75">
      <c r="A33">
        <v>531</v>
      </c>
      <c r="B33" s="10">
        <v>41726</v>
      </c>
      <c r="D33">
        <v>19</v>
      </c>
      <c r="G33">
        <v>18.4</v>
      </c>
      <c r="H33">
        <v>-10.7</v>
      </c>
      <c r="I33">
        <v>-1.6</v>
      </c>
      <c r="J33">
        <v>-10.7</v>
      </c>
      <c r="K33">
        <v>-7.1</v>
      </c>
      <c r="L33">
        <v>68</v>
      </c>
    </row>
    <row r="34" spans="1:12" ht="12.75">
      <c r="A34">
        <v>531</v>
      </c>
      <c r="B34" s="10">
        <v>41727</v>
      </c>
      <c r="D34">
        <v>19.3</v>
      </c>
      <c r="G34">
        <v>18.7</v>
      </c>
      <c r="H34">
        <v>-8.8</v>
      </c>
      <c r="I34">
        <v>-2.5</v>
      </c>
      <c r="J34">
        <v>-11.7</v>
      </c>
      <c r="K34">
        <v>-8.6</v>
      </c>
      <c r="L34">
        <v>67</v>
      </c>
    </row>
    <row r="35" spans="1:12" ht="12.75">
      <c r="A35">
        <v>531</v>
      </c>
      <c r="B35" s="10">
        <v>41728</v>
      </c>
      <c r="D35">
        <v>19.3</v>
      </c>
      <c r="G35">
        <v>18.7</v>
      </c>
      <c r="H35">
        <v>-3.2</v>
      </c>
      <c r="I35">
        <v>3.4</v>
      </c>
      <c r="J35">
        <v>-9.1</v>
      </c>
      <c r="K35">
        <v>-2.8</v>
      </c>
      <c r="L35">
        <v>65</v>
      </c>
    </row>
    <row r="36" spans="1:12" ht="12.75">
      <c r="A36">
        <v>531</v>
      </c>
      <c r="B36" s="10">
        <v>41729</v>
      </c>
      <c r="D36">
        <v>19.3</v>
      </c>
      <c r="G36">
        <v>18.7</v>
      </c>
      <c r="H36">
        <v>-8.4</v>
      </c>
      <c r="I36">
        <v>5.8</v>
      </c>
      <c r="J36">
        <v>-8.4</v>
      </c>
      <c r="K36">
        <v>-1.7</v>
      </c>
      <c r="L36">
        <v>65</v>
      </c>
    </row>
    <row r="37" spans="1:12" ht="12.75">
      <c r="A37">
        <v>531</v>
      </c>
      <c r="B37" s="10">
        <v>41730</v>
      </c>
      <c r="D37">
        <v>19.5</v>
      </c>
      <c r="G37">
        <v>18.9</v>
      </c>
      <c r="H37">
        <v>-8.3</v>
      </c>
      <c r="I37">
        <v>-0.2</v>
      </c>
      <c r="J37">
        <v>-10.5</v>
      </c>
      <c r="K37">
        <v>-6.3</v>
      </c>
      <c r="L37">
        <v>65</v>
      </c>
    </row>
    <row r="38" spans="1:12" ht="12.75">
      <c r="A38">
        <v>531</v>
      </c>
      <c r="B38" s="10">
        <v>41731</v>
      </c>
      <c r="D38">
        <v>19.5</v>
      </c>
      <c r="G38">
        <v>18.9</v>
      </c>
      <c r="H38">
        <v>-7</v>
      </c>
      <c r="I38">
        <v>0.1</v>
      </c>
      <c r="J38">
        <v>-9.6</v>
      </c>
      <c r="K38">
        <v>-5.3</v>
      </c>
      <c r="L38">
        <v>65</v>
      </c>
    </row>
    <row r="39" spans="1:12" ht="12.75">
      <c r="A39">
        <v>531</v>
      </c>
      <c r="B39" s="10">
        <v>41732</v>
      </c>
      <c r="D39">
        <v>19.6</v>
      </c>
      <c r="G39">
        <v>18.9</v>
      </c>
      <c r="H39">
        <v>-8.7</v>
      </c>
      <c r="I39">
        <v>3.6</v>
      </c>
      <c r="J39">
        <v>-8.7</v>
      </c>
      <c r="K39">
        <v>-4.1</v>
      </c>
      <c r="L39">
        <v>64</v>
      </c>
    </row>
    <row r="40" spans="1:12" ht="12.75">
      <c r="A40">
        <v>531</v>
      </c>
      <c r="B40" s="10">
        <v>41733</v>
      </c>
      <c r="D40">
        <v>20.1</v>
      </c>
      <c r="G40">
        <v>19.2</v>
      </c>
      <c r="H40">
        <v>-13.7</v>
      </c>
      <c r="I40">
        <v>-3.8</v>
      </c>
      <c r="J40">
        <v>-13.7</v>
      </c>
      <c r="K40">
        <v>-9</v>
      </c>
      <c r="L40">
        <v>66</v>
      </c>
    </row>
    <row r="41" spans="1:12" ht="12.75">
      <c r="A41">
        <v>531</v>
      </c>
      <c r="B41" s="10">
        <v>41734</v>
      </c>
      <c r="D41">
        <v>20.1</v>
      </c>
      <c r="G41">
        <v>19.2</v>
      </c>
      <c r="H41">
        <v>-8.8</v>
      </c>
      <c r="I41">
        <v>2.3</v>
      </c>
      <c r="J41">
        <v>-14.5</v>
      </c>
      <c r="K41">
        <v>-7.4</v>
      </c>
      <c r="L41">
        <v>65</v>
      </c>
    </row>
    <row r="42" spans="1:12" ht="12.75">
      <c r="A42">
        <v>531</v>
      </c>
      <c r="B42" s="10">
        <v>41735</v>
      </c>
      <c r="D42">
        <v>20.4</v>
      </c>
      <c r="G42">
        <v>19.2</v>
      </c>
      <c r="H42">
        <v>-7.3</v>
      </c>
      <c r="I42">
        <v>0.1</v>
      </c>
      <c r="J42">
        <v>-9.4</v>
      </c>
      <c r="K42">
        <v>-5.3</v>
      </c>
      <c r="L42">
        <v>70</v>
      </c>
    </row>
    <row r="43" spans="1:12" ht="12.75">
      <c r="A43">
        <v>531</v>
      </c>
      <c r="B43" s="10">
        <v>41736</v>
      </c>
      <c r="D43">
        <v>20.7</v>
      </c>
      <c r="G43">
        <v>19.4</v>
      </c>
      <c r="H43">
        <v>-8.4</v>
      </c>
      <c r="I43">
        <v>-0.9</v>
      </c>
      <c r="J43">
        <v>-8.7</v>
      </c>
      <c r="K43">
        <v>-6.3</v>
      </c>
      <c r="L43">
        <v>72</v>
      </c>
    </row>
    <row r="44" spans="1:12" ht="12.75">
      <c r="A44">
        <v>531</v>
      </c>
      <c r="B44" s="10">
        <v>41737</v>
      </c>
      <c r="D44">
        <v>20.9</v>
      </c>
      <c r="G44">
        <v>19.6</v>
      </c>
      <c r="H44">
        <v>-4.5</v>
      </c>
      <c r="I44">
        <v>-3.4</v>
      </c>
      <c r="J44">
        <v>-9.8</v>
      </c>
      <c r="K44">
        <v>-6.5</v>
      </c>
      <c r="L44">
        <v>73</v>
      </c>
    </row>
    <row r="45" spans="1:12" ht="12.75">
      <c r="A45">
        <v>531</v>
      </c>
      <c r="B45" s="10">
        <v>41738</v>
      </c>
      <c r="D45">
        <v>21</v>
      </c>
      <c r="G45">
        <v>19.9</v>
      </c>
      <c r="H45">
        <v>-1.7</v>
      </c>
      <c r="I45">
        <v>5.3</v>
      </c>
      <c r="J45">
        <v>-7.4</v>
      </c>
      <c r="K45">
        <v>-0.9</v>
      </c>
      <c r="L45">
        <v>69</v>
      </c>
    </row>
    <row r="46" spans="1:12" ht="12.75">
      <c r="A46">
        <v>531</v>
      </c>
      <c r="B46" s="10">
        <v>41739</v>
      </c>
      <c r="D46">
        <v>20.9</v>
      </c>
      <c r="G46">
        <v>19.9</v>
      </c>
      <c r="H46">
        <v>1.5</v>
      </c>
      <c r="I46">
        <v>9.7</v>
      </c>
      <c r="J46">
        <v>-3.7</v>
      </c>
      <c r="K46">
        <v>2.7</v>
      </c>
      <c r="L46">
        <v>66</v>
      </c>
    </row>
    <row r="47" spans="1:12" ht="12.75">
      <c r="A47">
        <v>531</v>
      </c>
      <c r="B47" s="10">
        <v>41740</v>
      </c>
      <c r="D47">
        <v>20.8</v>
      </c>
      <c r="G47">
        <v>19.9</v>
      </c>
      <c r="H47">
        <v>-0.4</v>
      </c>
      <c r="I47">
        <v>7.9</v>
      </c>
      <c r="J47">
        <v>-0.9</v>
      </c>
      <c r="K47">
        <v>2.7</v>
      </c>
      <c r="L47">
        <v>63</v>
      </c>
    </row>
    <row r="48" spans="1:12" ht="12.75">
      <c r="A48">
        <v>531</v>
      </c>
      <c r="B48" s="10">
        <v>41741</v>
      </c>
      <c r="D48">
        <v>20.7</v>
      </c>
      <c r="G48">
        <v>19.9</v>
      </c>
      <c r="H48">
        <v>2</v>
      </c>
      <c r="I48">
        <v>9.6</v>
      </c>
      <c r="J48">
        <v>-1</v>
      </c>
      <c r="K48">
        <v>3.7</v>
      </c>
      <c r="L48">
        <v>61</v>
      </c>
    </row>
    <row r="49" spans="1:12" ht="12.75">
      <c r="A49">
        <v>531</v>
      </c>
      <c r="B49" s="10">
        <v>41742</v>
      </c>
      <c r="D49">
        <v>20.5</v>
      </c>
      <c r="G49">
        <v>19.9</v>
      </c>
      <c r="H49">
        <v>-2.5</v>
      </c>
      <c r="I49">
        <v>8.2</v>
      </c>
      <c r="J49">
        <v>-2.6</v>
      </c>
      <c r="K49">
        <v>2.4</v>
      </c>
      <c r="L49">
        <v>58</v>
      </c>
    </row>
    <row r="50" spans="1:12" ht="12.75">
      <c r="A50">
        <v>531</v>
      </c>
      <c r="B50" s="10">
        <v>41743</v>
      </c>
      <c r="D50">
        <v>21.2</v>
      </c>
      <c r="G50">
        <v>20.1</v>
      </c>
      <c r="H50">
        <v>-15.4</v>
      </c>
      <c r="I50">
        <v>-2</v>
      </c>
      <c r="J50">
        <v>-15.4</v>
      </c>
      <c r="K50">
        <v>-6.3</v>
      </c>
      <c r="L50">
        <v>68</v>
      </c>
    </row>
    <row r="51" spans="1:12" ht="12.75">
      <c r="A51">
        <v>531</v>
      </c>
      <c r="B51" s="10">
        <v>41744</v>
      </c>
      <c r="D51">
        <v>21.3</v>
      </c>
      <c r="G51">
        <v>20.6</v>
      </c>
      <c r="H51">
        <v>-9.6</v>
      </c>
      <c r="I51">
        <v>-4.4</v>
      </c>
      <c r="J51">
        <v>-18.4</v>
      </c>
      <c r="K51">
        <v>-11.4</v>
      </c>
      <c r="L51">
        <v>69</v>
      </c>
    </row>
    <row r="52" spans="1:12" ht="12.75">
      <c r="A52">
        <v>531</v>
      </c>
      <c r="B52" s="10">
        <v>41745</v>
      </c>
      <c r="D52">
        <v>21.3</v>
      </c>
      <c r="G52">
        <v>21</v>
      </c>
      <c r="H52">
        <v>-2.5</v>
      </c>
      <c r="I52">
        <v>4.3</v>
      </c>
      <c r="J52">
        <v>-9.6</v>
      </c>
      <c r="K52">
        <v>-2.2</v>
      </c>
      <c r="L52">
        <v>65</v>
      </c>
    </row>
    <row r="53" spans="1:12" ht="12.75">
      <c r="A53">
        <v>531</v>
      </c>
      <c r="B53" s="10">
        <v>41746</v>
      </c>
      <c r="D53">
        <v>21.3</v>
      </c>
      <c r="G53">
        <v>21.1</v>
      </c>
      <c r="H53">
        <v>-7.1</v>
      </c>
      <c r="I53">
        <v>3.7</v>
      </c>
      <c r="J53">
        <v>-7.9</v>
      </c>
      <c r="K53">
        <v>-3</v>
      </c>
      <c r="L53">
        <v>64</v>
      </c>
    </row>
    <row r="54" spans="1:12" ht="12.75">
      <c r="A54">
        <v>531</v>
      </c>
      <c r="B54" s="10">
        <v>41747</v>
      </c>
      <c r="D54">
        <v>21.3</v>
      </c>
      <c r="G54">
        <v>21.1</v>
      </c>
      <c r="H54">
        <v>-0.3</v>
      </c>
      <c r="I54">
        <v>6.6</v>
      </c>
      <c r="J54">
        <v>-9.6</v>
      </c>
      <c r="K54">
        <v>-0.9</v>
      </c>
      <c r="L54">
        <v>63</v>
      </c>
    </row>
    <row r="55" spans="1:12" ht="12.75">
      <c r="A55">
        <v>531</v>
      </c>
      <c r="B55" s="10">
        <v>41748</v>
      </c>
      <c r="D55">
        <v>21.2</v>
      </c>
      <c r="G55">
        <v>21.1</v>
      </c>
      <c r="H55">
        <v>-0.4</v>
      </c>
      <c r="I55">
        <v>12.2</v>
      </c>
      <c r="J55">
        <v>-1.4</v>
      </c>
      <c r="K55">
        <v>4.1</v>
      </c>
      <c r="L55">
        <v>60</v>
      </c>
    </row>
    <row r="56" spans="1:12" ht="12.75">
      <c r="A56">
        <v>531</v>
      </c>
      <c r="B56" s="10">
        <v>41749</v>
      </c>
      <c r="D56">
        <v>21.6</v>
      </c>
      <c r="G56">
        <v>21.6</v>
      </c>
      <c r="H56">
        <v>-1.3</v>
      </c>
      <c r="I56">
        <v>7</v>
      </c>
      <c r="J56">
        <v>-1.3</v>
      </c>
      <c r="K56">
        <v>1</v>
      </c>
      <c r="L56">
        <v>63</v>
      </c>
    </row>
    <row r="57" spans="1:12" ht="12.75">
      <c r="A57">
        <v>531</v>
      </c>
      <c r="B57" s="10">
        <v>41750</v>
      </c>
      <c r="D57">
        <v>21.6</v>
      </c>
      <c r="G57">
        <v>21.6</v>
      </c>
      <c r="H57">
        <v>-2</v>
      </c>
      <c r="I57">
        <v>5.7</v>
      </c>
      <c r="J57">
        <v>-2.5</v>
      </c>
      <c r="K57">
        <v>0.6</v>
      </c>
      <c r="L57">
        <v>61</v>
      </c>
    </row>
    <row r="58" spans="1:12" s="46" customFormat="1" ht="12.75">
      <c r="A58" s="46">
        <v>531</v>
      </c>
      <c r="B58" s="47">
        <v>41751</v>
      </c>
      <c r="D58" s="46">
        <v>21.6</v>
      </c>
      <c r="G58" s="46">
        <v>21.6</v>
      </c>
      <c r="H58" s="46">
        <v>0.4</v>
      </c>
      <c r="I58" s="46">
        <v>9.8</v>
      </c>
      <c r="J58" s="46">
        <v>-3.1</v>
      </c>
      <c r="K58" s="46">
        <v>2.5</v>
      </c>
      <c r="L58" s="46">
        <v>60</v>
      </c>
    </row>
    <row r="59" spans="1:12" ht="12.75">
      <c r="A59">
        <v>531</v>
      </c>
      <c r="B59" s="10">
        <v>41752</v>
      </c>
      <c r="D59">
        <v>21.4</v>
      </c>
      <c r="E59">
        <f>+D58-D59</f>
        <v>0.20000000000000284</v>
      </c>
      <c r="G59">
        <v>21.6</v>
      </c>
      <c r="H59">
        <v>2.5</v>
      </c>
      <c r="I59">
        <v>11.9</v>
      </c>
      <c r="J59">
        <v>0.4</v>
      </c>
      <c r="K59">
        <v>4.4</v>
      </c>
      <c r="L59">
        <v>58</v>
      </c>
    </row>
    <row r="60" spans="1:12" ht="12.75">
      <c r="A60">
        <v>531</v>
      </c>
      <c r="B60" s="10">
        <v>41753</v>
      </c>
      <c r="D60">
        <v>21.5</v>
      </c>
      <c r="E60">
        <f aca="true" t="shared" si="0" ref="E60:E112">+D59-D60</f>
        <v>-0.10000000000000142</v>
      </c>
      <c r="G60">
        <v>21.7</v>
      </c>
      <c r="H60">
        <v>-9.2</v>
      </c>
      <c r="I60">
        <v>7.6</v>
      </c>
      <c r="J60">
        <v>-9.2</v>
      </c>
      <c r="K60">
        <v>-0.1</v>
      </c>
      <c r="L60">
        <v>59</v>
      </c>
    </row>
    <row r="61" spans="1:12" ht="12.75">
      <c r="A61">
        <v>531</v>
      </c>
      <c r="B61" s="10">
        <v>41754</v>
      </c>
      <c r="D61">
        <v>21.3</v>
      </c>
      <c r="E61">
        <f t="shared" si="0"/>
        <v>0.1999999999999993</v>
      </c>
      <c r="G61">
        <v>21.7</v>
      </c>
      <c r="H61">
        <v>-1.4</v>
      </c>
      <c r="I61">
        <v>5.8</v>
      </c>
      <c r="J61">
        <v>-11.6</v>
      </c>
      <c r="K61">
        <v>-2.1</v>
      </c>
      <c r="L61">
        <v>57</v>
      </c>
    </row>
    <row r="62" spans="1:12" ht="12.75">
      <c r="A62">
        <v>531</v>
      </c>
      <c r="B62" s="10">
        <v>41755</v>
      </c>
      <c r="D62">
        <v>21</v>
      </c>
      <c r="E62">
        <f t="shared" si="0"/>
        <v>0.3000000000000007</v>
      </c>
      <c r="G62">
        <v>21.7</v>
      </c>
      <c r="H62">
        <v>0.6</v>
      </c>
      <c r="I62">
        <v>9.7</v>
      </c>
      <c r="J62">
        <v>-1.7</v>
      </c>
      <c r="K62">
        <v>3.6</v>
      </c>
      <c r="L62">
        <v>56</v>
      </c>
    </row>
    <row r="63" spans="1:12" ht="12.75">
      <c r="A63">
        <v>531</v>
      </c>
      <c r="B63" s="10">
        <v>41756</v>
      </c>
      <c r="D63">
        <v>20.7</v>
      </c>
      <c r="E63">
        <f t="shared" si="0"/>
        <v>0.3000000000000007</v>
      </c>
      <c r="F63">
        <f>+AVERAGE(E59:E63)</f>
        <v>0.18000000000000044</v>
      </c>
      <c r="G63">
        <v>21.7</v>
      </c>
      <c r="H63">
        <v>-5.4</v>
      </c>
      <c r="I63">
        <v>7.7</v>
      </c>
      <c r="J63">
        <v>-5.4</v>
      </c>
      <c r="K63">
        <v>0.9</v>
      </c>
      <c r="L63">
        <v>54</v>
      </c>
    </row>
    <row r="64" spans="1:12" ht="12.75">
      <c r="A64">
        <v>531</v>
      </c>
      <c r="B64" s="10">
        <v>41757</v>
      </c>
      <c r="D64">
        <v>20.8</v>
      </c>
      <c r="E64">
        <f t="shared" si="0"/>
        <v>-0.10000000000000142</v>
      </c>
      <c r="F64">
        <f aca="true" t="shared" si="1" ref="F64:F112">+AVERAGE(E60:E64)</f>
        <v>0.11999999999999958</v>
      </c>
      <c r="G64">
        <v>22</v>
      </c>
      <c r="H64">
        <v>-8.8</v>
      </c>
      <c r="I64">
        <v>-1.9</v>
      </c>
      <c r="J64">
        <v>-8.8</v>
      </c>
      <c r="K64">
        <v>-5.9</v>
      </c>
      <c r="L64">
        <v>57</v>
      </c>
    </row>
    <row r="65" spans="1:12" ht="12.75">
      <c r="A65">
        <v>531</v>
      </c>
      <c r="B65" s="10">
        <v>41758</v>
      </c>
      <c r="D65">
        <v>21.1</v>
      </c>
      <c r="E65">
        <f t="shared" si="0"/>
        <v>-0.3000000000000007</v>
      </c>
      <c r="F65">
        <f t="shared" si="1"/>
        <v>0.07999999999999971</v>
      </c>
      <c r="G65">
        <v>22.5</v>
      </c>
      <c r="H65">
        <v>-10.3</v>
      </c>
      <c r="I65">
        <v>-5.1</v>
      </c>
      <c r="J65">
        <v>-11</v>
      </c>
      <c r="K65">
        <v>-8.9</v>
      </c>
      <c r="L65">
        <v>57</v>
      </c>
    </row>
    <row r="66" spans="1:12" ht="12.75">
      <c r="A66">
        <v>531</v>
      </c>
      <c r="B66" s="10">
        <v>41759</v>
      </c>
      <c r="D66">
        <v>21.3</v>
      </c>
      <c r="E66">
        <f t="shared" si="0"/>
        <v>-0.1999999999999993</v>
      </c>
      <c r="F66">
        <f t="shared" si="1"/>
        <v>0</v>
      </c>
      <c r="G66">
        <v>22.6</v>
      </c>
      <c r="H66">
        <v>-9</v>
      </c>
      <c r="I66">
        <v>-3</v>
      </c>
      <c r="J66">
        <v>-10.8</v>
      </c>
      <c r="K66">
        <v>-8</v>
      </c>
      <c r="L66">
        <v>58</v>
      </c>
    </row>
    <row r="67" spans="1:12" ht="12.75">
      <c r="A67">
        <v>531</v>
      </c>
      <c r="B67" s="10">
        <v>41760</v>
      </c>
      <c r="D67">
        <v>21.3</v>
      </c>
      <c r="E67">
        <f t="shared" si="0"/>
        <v>0</v>
      </c>
      <c r="F67">
        <f t="shared" si="1"/>
        <v>-0.060000000000000143</v>
      </c>
      <c r="G67">
        <v>22.6</v>
      </c>
      <c r="H67">
        <v>-11.7</v>
      </c>
      <c r="I67">
        <v>-3.6</v>
      </c>
      <c r="J67">
        <v>-11.7</v>
      </c>
      <c r="K67">
        <v>-7.6</v>
      </c>
      <c r="L67">
        <v>58</v>
      </c>
    </row>
    <row r="68" spans="1:12" ht="12.75">
      <c r="A68">
        <v>531</v>
      </c>
      <c r="B68" s="10">
        <v>41761</v>
      </c>
      <c r="D68">
        <v>21.3</v>
      </c>
      <c r="E68">
        <f t="shared" si="0"/>
        <v>0</v>
      </c>
      <c r="F68">
        <f t="shared" si="1"/>
        <v>-0.12000000000000029</v>
      </c>
      <c r="G68">
        <v>22.6</v>
      </c>
      <c r="H68">
        <v>-4.6</v>
      </c>
      <c r="I68">
        <v>1.4</v>
      </c>
      <c r="J68">
        <v>-12.4</v>
      </c>
      <c r="K68">
        <v>-4.9</v>
      </c>
      <c r="L68">
        <v>58</v>
      </c>
    </row>
    <row r="69" spans="1:12" ht="12.75">
      <c r="A69">
        <v>531</v>
      </c>
      <c r="B69" s="10">
        <v>41762</v>
      </c>
      <c r="D69">
        <v>21.3</v>
      </c>
      <c r="E69">
        <f t="shared" si="0"/>
        <v>0</v>
      </c>
      <c r="F69">
        <f t="shared" si="1"/>
        <v>-0.1</v>
      </c>
      <c r="G69">
        <v>22.6</v>
      </c>
      <c r="H69">
        <v>1.8</v>
      </c>
      <c r="I69">
        <v>8.6</v>
      </c>
      <c r="J69">
        <v>-5</v>
      </c>
      <c r="K69">
        <v>2.2</v>
      </c>
      <c r="L69">
        <v>56</v>
      </c>
    </row>
    <row r="70" spans="1:12" ht="12.75">
      <c r="A70">
        <v>531</v>
      </c>
      <c r="B70" s="10">
        <v>41763</v>
      </c>
      <c r="D70">
        <v>20.9</v>
      </c>
      <c r="E70">
        <f t="shared" si="0"/>
        <v>0.40000000000000213</v>
      </c>
      <c r="F70">
        <f t="shared" si="1"/>
        <v>0.04000000000000057</v>
      </c>
      <c r="G70">
        <v>22.6</v>
      </c>
      <c r="H70">
        <v>3.6</v>
      </c>
      <c r="I70">
        <v>12.2</v>
      </c>
      <c r="J70">
        <v>1.6</v>
      </c>
      <c r="K70">
        <v>5.7</v>
      </c>
      <c r="L70">
        <v>54</v>
      </c>
    </row>
    <row r="71" spans="1:12" ht="12.75">
      <c r="A71">
        <v>531</v>
      </c>
      <c r="B71" s="10">
        <v>41764</v>
      </c>
      <c r="D71">
        <v>20.4</v>
      </c>
      <c r="E71">
        <f t="shared" si="0"/>
        <v>0.5</v>
      </c>
      <c r="F71">
        <f t="shared" si="1"/>
        <v>0.18000000000000044</v>
      </c>
      <c r="G71">
        <v>22.6</v>
      </c>
      <c r="H71">
        <v>3.4</v>
      </c>
      <c r="I71">
        <v>12</v>
      </c>
      <c r="J71">
        <v>3</v>
      </c>
      <c r="K71">
        <v>6.5</v>
      </c>
      <c r="L71">
        <v>52</v>
      </c>
    </row>
    <row r="72" spans="1:12" ht="12.75">
      <c r="A72">
        <v>531</v>
      </c>
      <c r="B72" s="10">
        <v>41765</v>
      </c>
      <c r="D72">
        <v>20.1</v>
      </c>
      <c r="E72">
        <f t="shared" si="0"/>
        <v>0.29999999999999716</v>
      </c>
      <c r="F72">
        <f t="shared" si="1"/>
        <v>0.23999999999999985</v>
      </c>
      <c r="G72">
        <v>22.6</v>
      </c>
      <c r="H72">
        <v>3.3</v>
      </c>
      <c r="I72">
        <v>11.9</v>
      </c>
      <c r="J72">
        <v>1.5</v>
      </c>
      <c r="K72">
        <v>5.6</v>
      </c>
      <c r="L72">
        <v>51</v>
      </c>
    </row>
    <row r="73" spans="1:12" ht="12.75">
      <c r="A73">
        <v>531</v>
      </c>
      <c r="B73" s="10">
        <v>41766</v>
      </c>
      <c r="D73">
        <v>19.5</v>
      </c>
      <c r="E73">
        <f t="shared" si="0"/>
        <v>0.6000000000000014</v>
      </c>
      <c r="F73">
        <f t="shared" si="1"/>
        <v>0.36000000000000015</v>
      </c>
      <c r="G73">
        <v>22.6</v>
      </c>
      <c r="H73">
        <v>-0.1</v>
      </c>
      <c r="I73">
        <v>10.8</v>
      </c>
      <c r="J73">
        <v>-0.5</v>
      </c>
      <c r="K73">
        <v>4.6</v>
      </c>
      <c r="L73">
        <v>49</v>
      </c>
    </row>
    <row r="74" spans="1:12" ht="12.75">
      <c r="A74">
        <v>531</v>
      </c>
      <c r="B74" s="10">
        <v>41767</v>
      </c>
      <c r="D74">
        <v>19.3</v>
      </c>
      <c r="E74">
        <f t="shared" si="0"/>
        <v>0.1999999999999993</v>
      </c>
      <c r="F74">
        <f t="shared" si="1"/>
        <v>0.4</v>
      </c>
      <c r="G74">
        <v>22.6</v>
      </c>
      <c r="H74">
        <v>-5.2</v>
      </c>
      <c r="I74">
        <v>6.7</v>
      </c>
      <c r="J74">
        <v>-5.2</v>
      </c>
      <c r="K74">
        <v>0.8</v>
      </c>
      <c r="L74">
        <v>49</v>
      </c>
    </row>
    <row r="75" spans="1:12" ht="12.75">
      <c r="A75">
        <v>531</v>
      </c>
      <c r="B75" s="10">
        <v>41768</v>
      </c>
      <c r="D75">
        <v>19.4</v>
      </c>
      <c r="E75">
        <f t="shared" si="0"/>
        <v>-0.09999999999999787</v>
      </c>
      <c r="F75">
        <f t="shared" si="1"/>
        <v>0.3</v>
      </c>
      <c r="G75">
        <v>23</v>
      </c>
      <c r="H75">
        <v>-4.9</v>
      </c>
      <c r="I75">
        <v>3.7</v>
      </c>
      <c r="J75">
        <v>-7.3</v>
      </c>
      <c r="K75">
        <v>-3.2</v>
      </c>
      <c r="L75">
        <v>52</v>
      </c>
    </row>
    <row r="76" spans="1:12" ht="12.75">
      <c r="A76">
        <v>531</v>
      </c>
      <c r="B76" s="10">
        <v>41769</v>
      </c>
      <c r="D76">
        <v>19.7</v>
      </c>
      <c r="E76">
        <f t="shared" si="0"/>
        <v>-0.3000000000000007</v>
      </c>
      <c r="F76">
        <f t="shared" si="1"/>
        <v>0.13999999999999985</v>
      </c>
      <c r="G76">
        <v>23.2</v>
      </c>
      <c r="H76">
        <v>-2.4</v>
      </c>
      <c r="I76">
        <v>5.8</v>
      </c>
      <c r="J76">
        <v>-5.3</v>
      </c>
      <c r="K76">
        <v>-1.8</v>
      </c>
      <c r="L76">
        <v>54</v>
      </c>
    </row>
    <row r="77" spans="1:12" ht="12.75">
      <c r="A77">
        <v>531</v>
      </c>
      <c r="B77" s="10">
        <v>41770</v>
      </c>
      <c r="D77">
        <v>19.7</v>
      </c>
      <c r="E77">
        <f t="shared" si="0"/>
        <v>0</v>
      </c>
      <c r="F77">
        <f t="shared" si="1"/>
        <v>0.08000000000000043</v>
      </c>
      <c r="G77">
        <v>23.3</v>
      </c>
      <c r="H77">
        <v>-0.7</v>
      </c>
      <c r="I77">
        <v>7.2</v>
      </c>
      <c r="J77">
        <v>-2.4</v>
      </c>
      <c r="K77">
        <v>1.7</v>
      </c>
      <c r="L77">
        <v>54</v>
      </c>
    </row>
    <row r="78" spans="1:12" ht="12.75">
      <c r="A78">
        <v>531</v>
      </c>
      <c r="B78" s="10">
        <v>41771</v>
      </c>
      <c r="D78">
        <v>20.9</v>
      </c>
      <c r="E78">
        <f t="shared" si="0"/>
        <v>-1.1999999999999993</v>
      </c>
      <c r="F78">
        <f t="shared" si="1"/>
        <v>-0.2799999999999997</v>
      </c>
      <c r="G78">
        <v>24.6</v>
      </c>
      <c r="H78">
        <v>-9.2</v>
      </c>
      <c r="I78">
        <v>-0.7</v>
      </c>
      <c r="J78">
        <v>-9.2</v>
      </c>
      <c r="K78">
        <v>-3.9</v>
      </c>
      <c r="L78">
        <v>57</v>
      </c>
    </row>
    <row r="79" spans="1:12" ht="12.75">
      <c r="A79">
        <v>531</v>
      </c>
      <c r="B79" s="10">
        <v>41772</v>
      </c>
      <c r="D79">
        <v>21</v>
      </c>
      <c r="E79">
        <f t="shared" si="0"/>
        <v>-0.10000000000000142</v>
      </c>
      <c r="F79">
        <f t="shared" si="1"/>
        <v>-0.33999999999999986</v>
      </c>
      <c r="G79">
        <v>24.8</v>
      </c>
      <c r="H79">
        <v>-10.2</v>
      </c>
      <c r="I79">
        <v>-1.7</v>
      </c>
      <c r="J79">
        <v>-10.3</v>
      </c>
      <c r="K79">
        <v>-7.5</v>
      </c>
      <c r="L79">
        <v>58</v>
      </c>
    </row>
    <row r="80" spans="1:12" ht="12.75">
      <c r="A80">
        <v>531</v>
      </c>
      <c r="B80" s="10">
        <v>41773</v>
      </c>
      <c r="D80">
        <v>21.1</v>
      </c>
      <c r="E80">
        <f t="shared" si="0"/>
        <v>-0.10000000000000142</v>
      </c>
      <c r="F80">
        <f t="shared" si="1"/>
        <v>-0.3400000000000006</v>
      </c>
      <c r="G80">
        <v>25</v>
      </c>
      <c r="H80">
        <v>-10.7</v>
      </c>
      <c r="I80">
        <v>-1.2</v>
      </c>
      <c r="J80">
        <v>-12</v>
      </c>
      <c r="K80">
        <v>-7.7</v>
      </c>
      <c r="L80">
        <v>58</v>
      </c>
    </row>
    <row r="81" spans="1:12" ht="12.75">
      <c r="A81">
        <v>531</v>
      </c>
      <c r="B81" s="10">
        <v>41774</v>
      </c>
      <c r="D81">
        <v>21.3</v>
      </c>
      <c r="E81">
        <f t="shared" si="0"/>
        <v>-0.1999999999999993</v>
      </c>
      <c r="F81">
        <f t="shared" si="1"/>
        <v>-0.3200000000000003</v>
      </c>
      <c r="G81">
        <v>25.2</v>
      </c>
      <c r="H81">
        <v>-4.5</v>
      </c>
      <c r="I81">
        <v>0.8</v>
      </c>
      <c r="J81">
        <v>-12.3</v>
      </c>
      <c r="K81">
        <v>-5.1</v>
      </c>
      <c r="L81">
        <v>59</v>
      </c>
    </row>
    <row r="82" spans="1:12" ht="12.75">
      <c r="A82">
        <v>531</v>
      </c>
      <c r="B82" s="10">
        <v>41775</v>
      </c>
      <c r="D82">
        <v>21.3</v>
      </c>
      <c r="E82">
        <f t="shared" si="0"/>
        <v>0</v>
      </c>
      <c r="F82">
        <f t="shared" si="1"/>
        <v>-0.3200000000000003</v>
      </c>
      <c r="G82">
        <v>25.2</v>
      </c>
      <c r="H82">
        <v>1</v>
      </c>
      <c r="I82">
        <v>3.9</v>
      </c>
      <c r="J82">
        <v>-4.7</v>
      </c>
      <c r="K82">
        <v>-0.4</v>
      </c>
      <c r="L82">
        <v>57</v>
      </c>
    </row>
    <row r="83" spans="1:12" ht="12.75">
      <c r="A83">
        <v>531</v>
      </c>
      <c r="B83" s="10">
        <v>41776</v>
      </c>
      <c r="D83">
        <v>21.3</v>
      </c>
      <c r="E83">
        <f t="shared" si="0"/>
        <v>0</v>
      </c>
      <c r="F83">
        <f t="shared" si="1"/>
        <v>-0.08000000000000043</v>
      </c>
      <c r="G83">
        <v>25.2</v>
      </c>
      <c r="H83">
        <v>0.5</v>
      </c>
      <c r="I83">
        <v>8.7</v>
      </c>
      <c r="J83">
        <v>-0.9</v>
      </c>
      <c r="K83">
        <v>2.3</v>
      </c>
      <c r="L83">
        <v>54</v>
      </c>
    </row>
    <row r="84" spans="1:12" ht="12.75">
      <c r="A84">
        <v>531</v>
      </c>
      <c r="B84" s="10">
        <v>41777</v>
      </c>
      <c r="D84">
        <v>21.1</v>
      </c>
      <c r="E84">
        <f t="shared" si="0"/>
        <v>0.1999999999999993</v>
      </c>
      <c r="F84">
        <f t="shared" si="1"/>
        <v>-0.020000000000000285</v>
      </c>
      <c r="G84">
        <v>25.2</v>
      </c>
      <c r="H84">
        <v>1.3</v>
      </c>
      <c r="I84">
        <v>11.5</v>
      </c>
      <c r="J84">
        <v>-1.2</v>
      </c>
      <c r="K84">
        <v>5</v>
      </c>
      <c r="L84">
        <v>53</v>
      </c>
    </row>
    <row r="85" spans="1:12" ht="12.75">
      <c r="A85">
        <v>531</v>
      </c>
      <c r="B85" s="10">
        <v>41778</v>
      </c>
      <c r="D85">
        <v>20.4</v>
      </c>
      <c r="E85">
        <f t="shared" si="0"/>
        <v>0.7000000000000028</v>
      </c>
      <c r="F85">
        <f t="shared" si="1"/>
        <v>0.14000000000000057</v>
      </c>
      <c r="G85">
        <v>25.2</v>
      </c>
      <c r="H85">
        <v>4.3</v>
      </c>
      <c r="I85">
        <v>15.8</v>
      </c>
      <c r="J85">
        <v>1.3</v>
      </c>
      <c r="K85">
        <v>7.7</v>
      </c>
      <c r="L85">
        <v>50</v>
      </c>
    </row>
    <row r="86" spans="1:12" ht="12.75">
      <c r="A86">
        <v>531</v>
      </c>
      <c r="B86" s="10">
        <v>41779</v>
      </c>
      <c r="D86">
        <v>19.9</v>
      </c>
      <c r="E86">
        <f t="shared" si="0"/>
        <v>0.5</v>
      </c>
      <c r="F86">
        <f t="shared" si="1"/>
        <v>0.2800000000000004</v>
      </c>
      <c r="G86">
        <v>25.2</v>
      </c>
      <c r="H86">
        <v>3.2</v>
      </c>
      <c r="I86">
        <v>13.4</v>
      </c>
      <c r="J86">
        <v>2.1</v>
      </c>
      <c r="K86">
        <v>7.2</v>
      </c>
      <c r="L86">
        <v>49</v>
      </c>
    </row>
    <row r="87" spans="1:12" ht="12.75">
      <c r="A87">
        <v>531</v>
      </c>
      <c r="B87" s="10">
        <v>41780</v>
      </c>
      <c r="D87">
        <v>19.2</v>
      </c>
      <c r="E87">
        <f t="shared" si="0"/>
        <v>0.6999999999999993</v>
      </c>
      <c r="F87">
        <f t="shared" si="1"/>
        <v>0.42000000000000026</v>
      </c>
      <c r="G87">
        <v>25.2</v>
      </c>
      <c r="H87">
        <v>3</v>
      </c>
      <c r="I87">
        <v>14.5</v>
      </c>
      <c r="J87">
        <v>0.6</v>
      </c>
      <c r="K87">
        <v>7</v>
      </c>
      <c r="L87">
        <v>46</v>
      </c>
    </row>
    <row r="88" spans="1:12" ht="12.75">
      <c r="A88">
        <v>531</v>
      </c>
      <c r="B88" s="10">
        <v>41781</v>
      </c>
      <c r="D88">
        <v>18.6</v>
      </c>
      <c r="E88">
        <f t="shared" si="0"/>
        <v>0.5999999999999979</v>
      </c>
      <c r="F88">
        <f t="shared" si="1"/>
        <v>0.5399999999999998</v>
      </c>
      <c r="G88">
        <v>25.2</v>
      </c>
      <c r="H88">
        <v>1.1</v>
      </c>
      <c r="I88">
        <v>11.7</v>
      </c>
      <c r="J88">
        <v>1</v>
      </c>
      <c r="K88">
        <v>5</v>
      </c>
      <c r="L88">
        <v>44</v>
      </c>
    </row>
    <row r="89" spans="1:12" ht="12.75">
      <c r="A89">
        <v>531</v>
      </c>
      <c r="B89" s="10">
        <v>41782</v>
      </c>
      <c r="D89">
        <v>18.4</v>
      </c>
      <c r="E89">
        <f t="shared" si="0"/>
        <v>0.20000000000000284</v>
      </c>
      <c r="F89">
        <f t="shared" si="1"/>
        <v>0.5400000000000006</v>
      </c>
      <c r="G89">
        <v>25.2</v>
      </c>
      <c r="H89">
        <v>1.7</v>
      </c>
      <c r="I89">
        <v>8.9</v>
      </c>
      <c r="J89">
        <v>1.1</v>
      </c>
      <c r="K89">
        <v>3.6</v>
      </c>
      <c r="L89">
        <v>43</v>
      </c>
    </row>
    <row r="90" spans="1:12" ht="12.75">
      <c r="A90">
        <v>531</v>
      </c>
      <c r="B90" s="10">
        <v>41783</v>
      </c>
      <c r="D90">
        <v>17.5</v>
      </c>
      <c r="E90">
        <f t="shared" si="0"/>
        <v>0.8999999999999986</v>
      </c>
      <c r="F90">
        <f t="shared" si="1"/>
        <v>0.5799999999999997</v>
      </c>
      <c r="G90">
        <v>25.2</v>
      </c>
      <c r="H90">
        <v>1.6</v>
      </c>
      <c r="I90">
        <v>12.9</v>
      </c>
      <c r="J90">
        <v>1.1</v>
      </c>
      <c r="K90">
        <v>5</v>
      </c>
      <c r="L90">
        <v>42</v>
      </c>
    </row>
    <row r="91" spans="1:12" ht="12.75">
      <c r="A91">
        <v>531</v>
      </c>
      <c r="B91" s="10">
        <v>41784</v>
      </c>
      <c r="D91">
        <v>17</v>
      </c>
      <c r="E91">
        <f t="shared" si="0"/>
        <v>0.5</v>
      </c>
      <c r="F91">
        <f t="shared" si="1"/>
        <v>0.5799999999999997</v>
      </c>
      <c r="G91">
        <v>25.2</v>
      </c>
      <c r="H91">
        <v>-0.1</v>
      </c>
      <c r="I91">
        <v>10.7</v>
      </c>
      <c r="J91">
        <v>-0.2</v>
      </c>
      <c r="K91">
        <v>3.7</v>
      </c>
      <c r="L91">
        <v>42</v>
      </c>
    </row>
    <row r="92" spans="1:12" ht="12.75">
      <c r="A92">
        <v>531</v>
      </c>
      <c r="B92" s="10">
        <v>41785</v>
      </c>
      <c r="D92">
        <v>17.2</v>
      </c>
      <c r="E92">
        <f t="shared" si="0"/>
        <v>-0.1999999999999993</v>
      </c>
      <c r="F92">
        <f t="shared" si="1"/>
        <v>0.4</v>
      </c>
      <c r="G92">
        <v>25.4</v>
      </c>
      <c r="H92">
        <v>-2.4</v>
      </c>
      <c r="I92">
        <v>4.4</v>
      </c>
      <c r="J92">
        <v>-2.4</v>
      </c>
      <c r="K92">
        <v>0.9</v>
      </c>
      <c r="L92">
        <v>43</v>
      </c>
    </row>
    <row r="93" spans="1:12" ht="12.75">
      <c r="A93">
        <v>531</v>
      </c>
      <c r="B93" s="10">
        <v>41786</v>
      </c>
      <c r="D93">
        <v>16.9</v>
      </c>
      <c r="E93">
        <f t="shared" si="0"/>
        <v>0.3000000000000007</v>
      </c>
      <c r="F93">
        <f t="shared" si="1"/>
        <v>0.3400000000000006</v>
      </c>
      <c r="G93">
        <v>25.4</v>
      </c>
      <c r="H93">
        <v>2</v>
      </c>
      <c r="I93">
        <v>11.8</v>
      </c>
      <c r="J93">
        <v>-2.6</v>
      </c>
      <c r="K93">
        <v>4.4</v>
      </c>
      <c r="L93">
        <v>40</v>
      </c>
    </row>
    <row r="94" spans="1:12" ht="12.75">
      <c r="A94">
        <v>531</v>
      </c>
      <c r="B94" s="10">
        <v>41787</v>
      </c>
      <c r="D94">
        <v>15.9</v>
      </c>
      <c r="E94">
        <f t="shared" si="0"/>
        <v>0.9999999999999982</v>
      </c>
      <c r="F94">
        <f t="shared" si="1"/>
        <v>0.49999999999999967</v>
      </c>
      <c r="G94">
        <v>25.4</v>
      </c>
      <c r="H94">
        <v>4.4</v>
      </c>
      <c r="I94">
        <v>14.3</v>
      </c>
      <c r="J94">
        <v>1.3</v>
      </c>
      <c r="K94">
        <v>7.3</v>
      </c>
      <c r="L94">
        <v>37</v>
      </c>
    </row>
    <row r="95" spans="1:12" ht="12.75">
      <c r="A95">
        <v>531</v>
      </c>
      <c r="B95" s="10">
        <v>41788</v>
      </c>
      <c r="D95">
        <v>15</v>
      </c>
      <c r="E95">
        <f t="shared" si="0"/>
        <v>0.9000000000000004</v>
      </c>
      <c r="F95">
        <f t="shared" si="1"/>
        <v>0.5</v>
      </c>
      <c r="G95">
        <v>25.4</v>
      </c>
      <c r="H95">
        <v>5.3</v>
      </c>
      <c r="I95">
        <v>16.8</v>
      </c>
      <c r="J95">
        <v>3.6</v>
      </c>
      <c r="K95">
        <v>9.1</v>
      </c>
      <c r="L95">
        <v>35</v>
      </c>
    </row>
    <row r="96" spans="1:12" ht="12.75">
      <c r="A96">
        <v>531</v>
      </c>
      <c r="B96" s="10">
        <v>41789</v>
      </c>
      <c r="D96">
        <v>14.3</v>
      </c>
      <c r="E96">
        <f t="shared" si="0"/>
        <v>0.6999999999999993</v>
      </c>
      <c r="F96">
        <f t="shared" si="1"/>
        <v>0.5399999999999998</v>
      </c>
      <c r="G96">
        <v>25.7</v>
      </c>
      <c r="H96">
        <v>3.3</v>
      </c>
      <c r="I96">
        <v>16.1</v>
      </c>
      <c r="J96">
        <v>3</v>
      </c>
      <c r="K96">
        <v>7.7</v>
      </c>
      <c r="L96">
        <v>33</v>
      </c>
    </row>
    <row r="97" spans="1:12" ht="12.75">
      <c r="A97">
        <v>531</v>
      </c>
      <c r="B97" s="10">
        <v>41790</v>
      </c>
      <c r="D97">
        <v>13.9</v>
      </c>
      <c r="E97">
        <f t="shared" si="0"/>
        <v>0.40000000000000036</v>
      </c>
      <c r="F97">
        <f t="shared" si="1"/>
        <v>0.6599999999999998</v>
      </c>
      <c r="G97">
        <v>26.2</v>
      </c>
      <c r="H97">
        <v>3</v>
      </c>
      <c r="I97">
        <v>7.3</v>
      </c>
      <c r="J97">
        <v>2</v>
      </c>
      <c r="K97">
        <v>4.1</v>
      </c>
      <c r="L97">
        <v>33</v>
      </c>
    </row>
    <row r="98" spans="1:12" ht="12.75">
      <c r="A98">
        <v>531</v>
      </c>
      <c r="B98" s="10">
        <v>41791</v>
      </c>
      <c r="D98">
        <v>13.1</v>
      </c>
      <c r="E98">
        <f t="shared" si="0"/>
        <v>0.8000000000000007</v>
      </c>
      <c r="F98">
        <f t="shared" si="1"/>
        <v>0.7599999999999998</v>
      </c>
      <c r="G98">
        <v>26.2</v>
      </c>
      <c r="H98">
        <v>4.8</v>
      </c>
      <c r="I98">
        <v>13.6</v>
      </c>
      <c r="J98">
        <v>0.5</v>
      </c>
      <c r="K98">
        <v>7.2</v>
      </c>
      <c r="L98">
        <v>31</v>
      </c>
    </row>
    <row r="99" spans="1:12" ht="12.75">
      <c r="A99">
        <v>531</v>
      </c>
      <c r="B99" s="10">
        <v>41792</v>
      </c>
      <c r="D99">
        <v>12.3</v>
      </c>
      <c r="E99">
        <f t="shared" si="0"/>
        <v>0.7999999999999989</v>
      </c>
      <c r="F99">
        <f t="shared" si="1"/>
        <v>0.72</v>
      </c>
      <c r="G99">
        <v>26.2</v>
      </c>
      <c r="H99">
        <v>4.1</v>
      </c>
      <c r="I99">
        <v>13.8</v>
      </c>
      <c r="J99">
        <v>2.8</v>
      </c>
      <c r="K99">
        <v>7.7</v>
      </c>
      <c r="L99">
        <v>29</v>
      </c>
    </row>
    <row r="100" spans="1:12" ht="12.75">
      <c r="A100">
        <v>531</v>
      </c>
      <c r="B100" s="10">
        <v>41793</v>
      </c>
      <c r="D100">
        <v>11.3</v>
      </c>
      <c r="E100">
        <f t="shared" si="0"/>
        <v>1</v>
      </c>
      <c r="F100">
        <f t="shared" si="1"/>
        <v>0.7399999999999999</v>
      </c>
      <c r="G100">
        <v>26.2</v>
      </c>
      <c r="H100">
        <v>5.9</v>
      </c>
      <c r="I100">
        <v>15.8</v>
      </c>
      <c r="J100">
        <v>1.3</v>
      </c>
      <c r="K100">
        <v>8.7</v>
      </c>
      <c r="L100">
        <v>26</v>
      </c>
    </row>
    <row r="101" spans="1:12" ht="12.75">
      <c r="A101">
        <v>531</v>
      </c>
      <c r="B101" s="10">
        <v>41794</v>
      </c>
      <c r="D101">
        <v>10.2</v>
      </c>
      <c r="E101">
        <f t="shared" si="0"/>
        <v>1.1000000000000014</v>
      </c>
      <c r="F101">
        <f t="shared" si="1"/>
        <v>0.8200000000000003</v>
      </c>
      <c r="G101">
        <v>26.2</v>
      </c>
      <c r="H101">
        <v>6.7</v>
      </c>
      <c r="I101">
        <v>15.3</v>
      </c>
      <c r="J101">
        <v>5.1</v>
      </c>
      <c r="K101">
        <v>10</v>
      </c>
      <c r="L101">
        <v>24</v>
      </c>
    </row>
    <row r="102" spans="1:12" ht="12.75">
      <c r="A102">
        <v>531</v>
      </c>
      <c r="B102" s="10">
        <v>41795</v>
      </c>
      <c r="D102">
        <v>9.1</v>
      </c>
      <c r="E102">
        <f t="shared" si="0"/>
        <v>1.0999999999999996</v>
      </c>
      <c r="F102">
        <f t="shared" si="1"/>
        <v>0.9600000000000002</v>
      </c>
      <c r="G102">
        <v>26.2</v>
      </c>
      <c r="H102">
        <v>3.5</v>
      </c>
      <c r="I102">
        <v>16.6</v>
      </c>
      <c r="J102">
        <v>2.5</v>
      </c>
      <c r="K102">
        <v>9.5</v>
      </c>
      <c r="L102">
        <v>22</v>
      </c>
    </row>
    <row r="103" spans="1:12" ht="12.75">
      <c r="A103">
        <v>531</v>
      </c>
      <c r="B103" s="10">
        <v>41796</v>
      </c>
      <c r="D103">
        <v>8</v>
      </c>
      <c r="E103">
        <f t="shared" si="0"/>
        <v>1.0999999999999996</v>
      </c>
      <c r="F103">
        <f t="shared" si="1"/>
        <v>1.02</v>
      </c>
      <c r="G103">
        <v>26.1</v>
      </c>
      <c r="H103">
        <v>4.8</v>
      </c>
      <c r="I103">
        <v>14.9</v>
      </c>
      <c r="J103">
        <v>1.7</v>
      </c>
      <c r="K103">
        <v>8</v>
      </c>
      <c r="L103">
        <v>19</v>
      </c>
    </row>
    <row r="104" spans="1:12" ht="12.75">
      <c r="A104">
        <v>531</v>
      </c>
      <c r="B104" s="10">
        <v>41797</v>
      </c>
      <c r="D104">
        <v>6.9</v>
      </c>
      <c r="E104">
        <f t="shared" si="0"/>
        <v>1.0999999999999996</v>
      </c>
      <c r="F104">
        <f t="shared" si="1"/>
        <v>1.08</v>
      </c>
      <c r="G104">
        <v>26.1</v>
      </c>
      <c r="H104">
        <v>3.4</v>
      </c>
      <c r="I104">
        <v>14</v>
      </c>
      <c r="J104">
        <v>3.3</v>
      </c>
      <c r="K104">
        <v>7.8</v>
      </c>
      <c r="L104">
        <v>16</v>
      </c>
    </row>
    <row r="105" spans="1:12" ht="12.75">
      <c r="A105">
        <v>531</v>
      </c>
      <c r="B105" s="10">
        <v>41798</v>
      </c>
      <c r="D105">
        <v>5.6</v>
      </c>
      <c r="E105">
        <f t="shared" si="0"/>
        <v>1.3000000000000007</v>
      </c>
      <c r="F105">
        <f t="shared" si="1"/>
        <v>1.1400000000000001</v>
      </c>
      <c r="G105">
        <v>26.1</v>
      </c>
      <c r="H105">
        <v>3.3</v>
      </c>
      <c r="I105">
        <v>15.2</v>
      </c>
      <c r="J105">
        <v>2</v>
      </c>
      <c r="K105">
        <v>7.2</v>
      </c>
      <c r="L105">
        <v>14</v>
      </c>
    </row>
    <row r="106" spans="1:12" ht="12.75">
      <c r="A106">
        <v>531</v>
      </c>
      <c r="B106" s="10">
        <v>41799</v>
      </c>
      <c r="D106">
        <v>5.4</v>
      </c>
      <c r="E106">
        <f t="shared" si="0"/>
        <v>0.1999999999999993</v>
      </c>
      <c r="F106">
        <f t="shared" si="1"/>
        <v>0.9599999999999997</v>
      </c>
      <c r="G106">
        <v>26.3</v>
      </c>
      <c r="H106">
        <v>-2</v>
      </c>
      <c r="I106">
        <v>9.5</v>
      </c>
      <c r="J106">
        <v>-2</v>
      </c>
      <c r="K106">
        <v>2.3</v>
      </c>
      <c r="L106">
        <v>-99.9</v>
      </c>
    </row>
    <row r="107" spans="1:12" ht="12.75">
      <c r="A107">
        <v>531</v>
      </c>
      <c r="B107" s="10">
        <v>41800</v>
      </c>
      <c r="D107">
        <v>4.5</v>
      </c>
      <c r="E107">
        <f t="shared" si="0"/>
        <v>0.9000000000000004</v>
      </c>
      <c r="F107">
        <f t="shared" si="1"/>
        <v>0.9199999999999999</v>
      </c>
      <c r="G107">
        <v>26.3</v>
      </c>
      <c r="H107">
        <v>5.2</v>
      </c>
      <c r="I107">
        <v>10.2</v>
      </c>
      <c r="J107">
        <v>-4.8</v>
      </c>
      <c r="K107">
        <v>2.9</v>
      </c>
      <c r="L107">
        <v>11</v>
      </c>
    </row>
    <row r="108" spans="1:12" ht="12.75">
      <c r="A108">
        <v>531</v>
      </c>
      <c r="B108" s="10">
        <v>41801</v>
      </c>
      <c r="D108">
        <v>3.4</v>
      </c>
      <c r="E108">
        <f t="shared" si="0"/>
        <v>1.1</v>
      </c>
      <c r="F108">
        <f t="shared" si="1"/>
        <v>0.9199999999999999</v>
      </c>
      <c r="G108">
        <v>26.3</v>
      </c>
      <c r="H108">
        <v>5.3</v>
      </c>
      <c r="I108">
        <v>13.8</v>
      </c>
      <c r="J108">
        <v>1.7</v>
      </c>
      <c r="K108">
        <v>7.9</v>
      </c>
      <c r="L108">
        <v>8</v>
      </c>
    </row>
    <row r="109" spans="1:12" ht="12.75">
      <c r="A109">
        <v>531</v>
      </c>
      <c r="B109" s="10">
        <v>41802</v>
      </c>
      <c r="D109">
        <v>2.7</v>
      </c>
      <c r="E109">
        <f t="shared" si="0"/>
        <v>0.6999999999999997</v>
      </c>
      <c r="F109">
        <f t="shared" si="1"/>
        <v>0.8400000000000001</v>
      </c>
      <c r="G109">
        <v>26.3</v>
      </c>
      <c r="H109">
        <v>1.4</v>
      </c>
      <c r="I109">
        <v>12.8</v>
      </c>
      <c r="J109">
        <v>1.3</v>
      </c>
      <c r="K109">
        <v>6.8</v>
      </c>
      <c r="L109">
        <v>6</v>
      </c>
    </row>
    <row r="110" spans="1:12" ht="12.75">
      <c r="A110">
        <v>531</v>
      </c>
      <c r="B110" s="10">
        <v>41803</v>
      </c>
      <c r="D110">
        <v>1.4</v>
      </c>
      <c r="E110">
        <f t="shared" si="0"/>
        <v>1.3000000000000003</v>
      </c>
      <c r="F110">
        <f t="shared" si="1"/>
        <v>0.8399999999999999</v>
      </c>
      <c r="G110">
        <v>26.3</v>
      </c>
      <c r="H110">
        <v>4.5</v>
      </c>
      <c r="I110">
        <v>15.3</v>
      </c>
      <c r="J110">
        <v>0.5</v>
      </c>
      <c r="K110">
        <v>6.6</v>
      </c>
      <c r="L110">
        <v>1</v>
      </c>
    </row>
    <row r="111" spans="1:12" ht="12.75">
      <c r="A111">
        <v>531</v>
      </c>
      <c r="B111" s="10">
        <v>41804</v>
      </c>
      <c r="D111">
        <v>0.4</v>
      </c>
      <c r="E111">
        <f t="shared" si="0"/>
        <v>0.9999999999999999</v>
      </c>
      <c r="F111">
        <f t="shared" si="1"/>
        <v>1</v>
      </c>
      <c r="G111">
        <v>26.3</v>
      </c>
      <c r="H111">
        <v>7.6</v>
      </c>
      <c r="I111">
        <v>16.3</v>
      </c>
      <c r="J111">
        <v>4</v>
      </c>
      <c r="K111">
        <v>9.9</v>
      </c>
      <c r="L111">
        <v>0</v>
      </c>
    </row>
    <row r="112" spans="1:12" ht="12.75">
      <c r="A112" s="9">
        <v>531</v>
      </c>
      <c r="B112" s="13">
        <v>41805</v>
      </c>
      <c r="C112" s="9"/>
      <c r="D112" s="9">
        <v>0.2</v>
      </c>
      <c r="E112" s="9">
        <f t="shared" si="0"/>
        <v>0.2</v>
      </c>
      <c r="F112" s="9">
        <f t="shared" si="1"/>
        <v>0.86</v>
      </c>
      <c r="G112" s="9">
        <v>26.3</v>
      </c>
      <c r="H112" s="9">
        <v>1.3</v>
      </c>
      <c r="I112" s="9">
        <v>11.6</v>
      </c>
      <c r="J112" s="9">
        <v>0.2</v>
      </c>
      <c r="K112" s="9">
        <v>5.7</v>
      </c>
      <c r="L112" s="9">
        <v>0</v>
      </c>
    </row>
    <row r="113" spans="4:11" ht="12.75">
      <c r="D113" s="14" t="s">
        <v>49</v>
      </c>
      <c r="E113" s="33">
        <f>AVERAGE(E59:E112)</f>
        <v>0.3962962962962963</v>
      </c>
      <c r="F113" s="33">
        <f>AVERAGE(F59:F112)</f>
        <v>0.39480000000000004</v>
      </c>
      <c r="G113">
        <f>G112-G59</f>
        <v>4.699999999999999</v>
      </c>
      <c r="H113" t="s">
        <v>63</v>
      </c>
      <c r="J113" s="34" t="s">
        <v>64</v>
      </c>
      <c r="K113" s="33">
        <f>AVERAGE(K59:K112)</f>
        <v>2.909259259259259</v>
      </c>
    </row>
    <row r="114" spans="4:6" ht="12.75">
      <c r="D114" s="14" t="s">
        <v>50</v>
      </c>
      <c r="E114" s="21">
        <f>MAX(E59:E112)</f>
        <v>1.3000000000000007</v>
      </c>
      <c r="F114" s="21">
        <f>MAX(F59:F112)</f>
        <v>1.1400000000000001</v>
      </c>
    </row>
    <row r="115" spans="4:5" ht="12.75">
      <c r="D115" s="14" t="s">
        <v>36</v>
      </c>
      <c r="E115" s="14">
        <f>COUNT(E59:E112)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6" topLeftCell="C8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6" sqref="A106:IV108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67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2" t="s">
        <v>60</v>
      </c>
    </row>
    <row r="6" spans="1:12" ht="12.75">
      <c r="A6" t="s">
        <v>21</v>
      </c>
      <c r="B6" t="s">
        <v>2</v>
      </c>
      <c r="C6" t="s">
        <v>52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41334</v>
      </c>
      <c r="D7">
        <v>6.9</v>
      </c>
      <c r="G7">
        <v>8.2</v>
      </c>
      <c r="H7">
        <v>-10.8</v>
      </c>
      <c r="I7">
        <v>-6.7</v>
      </c>
      <c r="J7">
        <v>-19.7</v>
      </c>
      <c r="K7">
        <v>-12.9</v>
      </c>
      <c r="L7">
        <v>34</v>
      </c>
    </row>
    <row r="8" spans="1:12" ht="12.75">
      <c r="A8">
        <v>531</v>
      </c>
      <c r="B8" s="10">
        <v>41335</v>
      </c>
      <c r="D8">
        <v>7</v>
      </c>
      <c r="G8">
        <v>8.2</v>
      </c>
      <c r="H8">
        <v>-7.5</v>
      </c>
      <c r="I8">
        <v>-2.4</v>
      </c>
      <c r="J8">
        <v>-11.3</v>
      </c>
      <c r="K8">
        <v>-7.5</v>
      </c>
      <c r="L8">
        <v>34</v>
      </c>
    </row>
    <row r="9" spans="1:12" ht="12.75">
      <c r="A9">
        <v>531</v>
      </c>
      <c r="B9" s="10">
        <v>41336</v>
      </c>
      <c r="D9">
        <v>7</v>
      </c>
      <c r="G9">
        <v>8.2</v>
      </c>
      <c r="H9">
        <v>-1.6</v>
      </c>
      <c r="I9">
        <v>2.7</v>
      </c>
      <c r="J9">
        <v>-7.9</v>
      </c>
      <c r="K9">
        <v>-3</v>
      </c>
      <c r="L9">
        <v>33</v>
      </c>
    </row>
    <row r="10" spans="1:12" ht="12.75">
      <c r="A10">
        <v>531</v>
      </c>
      <c r="B10" s="10">
        <v>41337</v>
      </c>
      <c r="D10">
        <v>7.2</v>
      </c>
      <c r="G10">
        <v>8.4</v>
      </c>
      <c r="H10">
        <v>-4.8</v>
      </c>
      <c r="I10">
        <v>3.7</v>
      </c>
      <c r="J10">
        <v>-4.8</v>
      </c>
      <c r="K10">
        <v>-1.8</v>
      </c>
      <c r="L10">
        <v>39</v>
      </c>
    </row>
    <row r="11" spans="1:12" ht="12.75">
      <c r="A11">
        <v>531</v>
      </c>
      <c r="B11" s="10">
        <v>41338</v>
      </c>
      <c r="D11">
        <v>7.7</v>
      </c>
      <c r="G11">
        <v>8.8</v>
      </c>
      <c r="H11">
        <v>-16.1</v>
      </c>
      <c r="I11">
        <v>-1.5</v>
      </c>
      <c r="J11">
        <v>-18.4</v>
      </c>
      <c r="K11">
        <v>-9.4</v>
      </c>
      <c r="L11">
        <v>42</v>
      </c>
    </row>
    <row r="12" spans="1:12" ht="12.75">
      <c r="A12">
        <v>531</v>
      </c>
      <c r="B12" s="10">
        <v>41339</v>
      </c>
      <c r="D12">
        <v>7.8</v>
      </c>
      <c r="G12">
        <v>8.9</v>
      </c>
      <c r="H12">
        <v>-4</v>
      </c>
      <c r="I12">
        <v>3.3</v>
      </c>
      <c r="J12">
        <v>-15.7</v>
      </c>
      <c r="K12">
        <v>-4.6</v>
      </c>
      <c r="L12">
        <v>40</v>
      </c>
    </row>
    <row r="13" spans="1:12" ht="12.75">
      <c r="A13">
        <v>531</v>
      </c>
      <c r="B13" s="10">
        <v>41340</v>
      </c>
      <c r="D13">
        <v>7.8</v>
      </c>
      <c r="G13">
        <v>8.9</v>
      </c>
      <c r="H13">
        <v>-1.8</v>
      </c>
      <c r="I13">
        <v>7.2</v>
      </c>
      <c r="J13">
        <v>-5.2</v>
      </c>
      <c r="K13">
        <v>-0.3</v>
      </c>
      <c r="L13">
        <v>36</v>
      </c>
    </row>
    <row r="14" spans="1:12" ht="12.75">
      <c r="A14">
        <v>531</v>
      </c>
      <c r="B14" s="10">
        <v>41341</v>
      </c>
      <c r="D14">
        <v>7.8</v>
      </c>
      <c r="G14">
        <v>8.9</v>
      </c>
      <c r="H14">
        <v>-4.3</v>
      </c>
      <c r="I14">
        <v>8</v>
      </c>
      <c r="J14">
        <v>-4.4</v>
      </c>
      <c r="K14">
        <v>0</v>
      </c>
      <c r="L14">
        <v>36</v>
      </c>
    </row>
    <row r="15" spans="1:12" ht="12.75">
      <c r="A15">
        <v>531</v>
      </c>
      <c r="B15" s="10">
        <v>41342</v>
      </c>
      <c r="D15">
        <v>7.9</v>
      </c>
      <c r="G15">
        <v>9.1</v>
      </c>
      <c r="H15">
        <v>-4.6</v>
      </c>
      <c r="I15">
        <v>4</v>
      </c>
      <c r="J15">
        <v>-5.2</v>
      </c>
      <c r="K15">
        <v>-2.4</v>
      </c>
      <c r="L15">
        <v>40</v>
      </c>
    </row>
    <row r="16" spans="1:12" ht="12.75">
      <c r="A16">
        <v>531</v>
      </c>
      <c r="B16" s="10">
        <v>41343</v>
      </c>
      <c r="D16">
        <v>8.3</v>
      </c>
      <c r="G16">
        <v>9.4</v>
      </c>
      <c r="H16">
        <v>-14.1</v>
      </c>
      <c r="I16">
        <v>-2.9</v>
      </c>
      <c r="J16">
        <v>-14.5</v>
      </c>
      <c r="K16">
        <v>-7.8</v>
      </c>
      <c r="L16">
        <v>42</v>
      </c>
    </row>
    <row r="17" spans="1:12" ht="12.75">
      <c r="A17">
        <v>531</v>
      </c>
      <c r="B17" s="10">
        <v>41344</v>
      </c>
      <c r="D17">
        <v>8.4</v>
      </c>
      <c r="G17">
        <v>9.6</v>
      </c>
      <c r="H17">
        <v>-10.4</v>
      </c>
      <c r="I17">
        <v>-5.8</v>
      </c>
      <c r="J17">
        <v>-16.2</v>
      </c>
      <c r="K17">
        <v>-11.2</v>
      </c>
      <c r="L17">
        <v>40</v>
      </c>
    </row>
    <row r="18" spans="1:12" ht="12.75">
      <c r="A18">
        <v>531</v>
      </c>
      <c r="B18" s="10">
        <v>41345</v>
      </c>
      <c r="D18">
        <v>8.5</v>
      </c>
      <c r="G18">
        <v>9.6</v>
      </c>
      <c r="H18">
        <v>-7.1</v>
      </c>
      <c r="I18">
        <v>-1.4</v>
      </c>
      <c r="J18">
        <v>-12.2</v>
      </c>
      <c r="K18">
        <v>-6.3</v>
      </c>
      <c r="L18">
        <v>40</v>
      </c>
    </row>
    <row r="19" spans="1:12" ht="12.75">
      <c r="A19">
        <v>531</v>
      </c>
      <c r="B19" s="10">
        <v>41346</v>
      </c>
      <c r="D19">
        <v>8.5</v>
      </c>
      <c r="G19">
        <v>9.7</v>
      </c>
      <c r="H19">
        <v>-4.4</v>
      </c>
      <c r="I19">
        <v>0.5</v>
      </c>
      <c r="J19">
        <v>-7.4</v>
      </c>
      <c r="K19">
        <v>-4.1</v>
      </c>
      <c r="L19">
        <v>39</v>
      </c>
    </row>
    <row r="20" spans="1:12" ht="12.75">
      <c r="A20">
        <v>531</v>
      </c>
      <c r="B20" s="10">
        <v>41347</v>
      </c>
      <c r="D20">
        <v>8.6</v>
      </c>
      <c r="G20">
        <v>9.7</v>
      </c>
      <c r="H20">
        <v>-2.2</v>
      </c>
      <c r="I20">
        <v>5.1</v>
      </c>
      <c r="J20">
        <v>-5.1</v>
      </c>
      <c r="K20">
        <v>-1.3</v>
      </c>
      <c r="L20">
        <v>38</v>
      </c>
    </row>
    <row r="21" spans="1:12" ht="12.75">
      <c r="A21">
        <v>531</v>
      </c>
      <c r="B21" s="10">
        <v>41348</v>
      </c>
      <c r="D21">
        <v>8.6</v>
      </c>
      <c r="G21">
        <v>9.7</v>
      </c>
      <c r="H21">
        <v>0.3</v>
      </c>
      <c r="I21">
        <v>9.3</v>
      </c>
      <c r="J21">
        <v>-4.5</v>
      </c>
      <c r="K21">
        <v>1.3</v>
      </c>
      <c r="L21">
        <v>37</v>
      </c>
    </row>
    <row r="22" spans="1:12" ht="12.75">
      <c r="A22">
        <v>531</v>
      </c>
      <c r="B22" s="10">
        <v>41349</v>
      </c>
      <c r="D22">
        <v>8.6</v>
      </c>
      <c r="G22">
        <v>9.7</v>
      </c>
      <c r="H22">
        <v>-1.4</v>
      </c>
      <c r="I22">
        <v>9.3</v>
      </c>
      <c r="J22">
        <v>-1.7</v>
      </c>
      <c r="K22">
        <v>3.3</v>
      </c>
      <c r="L22">
        <v>36</v>
      </c>
    </row>
    <row r="23" spans="1:12" ht="12.75">
      <c r="A23">
        <v>531</v>
      </c>
      <c r="B23" s="10">
        <v>41350</v>
      </c>
      <c r="D23">
        <v>8.8</v>
      </c>
      <c r="G23">
        <v>9.9</v>
      </c>
      <c r="H23">
        <v>-5.9</v>
      </c>
      <c r="I23">
        <v>0.8</v>
      </c>
      <c r="J23">
        <v>-6.7</v>
      </c>
      <c r="K23">
        <v>-2.2</v>
      </c>
      <c r="L23">
        <v>39</v>
      </c>
    </row>
    <row r="24" spans="1:12" ht="12.75">
      <c r="A24">
        <v>531</v>
      </c>
      <c r="B24" s="10">
        <v>41351</v>
      </c>
      <c r="D24">
        <v>9.1</v>
      </c>
      <c r="G24">
        <v>10.2</v>
      </c>
      <c r="H24">
        <v>-11.2</v>
      </c>
      <c r="I24">
        <v>-1.6</v>
      </c>
      <c r="J24">
        <v>-11.3</v>
      </c>
      <c r="K24">
        <v>-6.2</v>
      </c>
      <c r="L24">
        <v>40</v>
      </c>
    </row>
    <row r="25" spans="1:12" ht="12.75">
      <c r="A25">
        <v>531</v>
      </c>
      <c r="B25" s="10">
        <v>41352</v>
      </c>
      <c r="D25">
        <v>9.3</v>
      </c>
      <c r="G25">
        <v>10.5</v>
      </c>
      <c r="H25">
        <v>-8.4</v>
      </c>
      <c r="I25">
        <v>-4.4</v>
      </c>
      <c r="J25">
        <v>-12.6</v>
      </c>
      <c r="K25">
        <v>-9</v>
      </c>
      <c r="L25">
        <v>41</v>
      </c>
    </row>
    <row r="26" spans="1:12" ht="12.75">
      <c r="A26">
        <v>531</v>
      </c>
      <c r="B26" s="10">
        <v>41353</v>
      </c>
      <c r="D26">
        <v>9.3</v>
      </c>
      <c r="G26">
        <v>10.5</v>
      </c>
      <c r="H26">
        <v>-7.5</v>
      </c>
      <c r="I26">
        <v>-1.8</v>
      </c>
      <c r="J26">
        <v>-11.9</v>
      </c>
      <c r="K26">
        <v>-7.5</v>
      </c>
      <c r="L26">
        <v>41</v>
      </c>
    </row>
    <row r="27" spans="1:12" ht="12.75">
      <c r="A27">
        <v>531</v>
      </c>
      <c r="B27" s="10">
        <v>41354</v>
      </c>
      <c r="D27">
        <v>9.4</v>
      </c>
      <c r="G27">
        <v>10.5</v>
      </c>
      <c r="H27">
        <v>-4.4</v>
      </c>
      <c r="I27">
        <v>3.9</v>
      </c>
      <c r="J27">
        <v>-7.6</v>
      </c>
      <c r="K27">
        <v>-3</v>
      </c>
      <c r="L27">
        <v>44</v>
      </c>
    </row>
    <row r="28" spans="1:12" ht="12.75">
      <c r="A28">
        <v>531</v>
      </c>
      <c r="B28" s="10">
        <v>41355</v>
      </c>
      <c r="D28">
        <v>9.9</v>
      </c>
      <c r="G28">
        <v>11</v>
      </c>
      <c r="H28">
        <v>-9.8</v>
      </c>
      <c r="I28">
        <v>-0.9</v>
      </c>
      <c r="J28">
        <v>-10.8</v>
      </c>
      <c r="K28">
        <v>-6.1</v>
      </c>
      <c r="L28">
        <v>46</v>
      </c>
    </row>
    <row r="29" spans="1:12" ht="12.75">
      <c r="A29">
        <v>531</v>
      </c>
      <c r="B29" s="10">
        <v>41356</v>
      </c>
      <c r="D29">
        <v>10</v>
      </c>
      <c r="G29">
        <v>11.1</v>
      </c>
      <c r="H29">
        <v>-11.7</v>
      </c>
      <c r="I29">
        <v>0.3</v>
      </c>
      <c r="J29">
        <v>-12.7</v>
      </c>
      <c r="K29">
        <v>-7.9</v>
      </c>
      <c r="L29">
        <v>46</v>
      </c>
    </row>
    <row r="30" spans="1:12" ht="12.75">
      <c r="A30">
        <v>531</v>
      </c>
      <c r="B30" s="10">
        <v>41357</v>
      </c>
      <c r="D30">
        <v>10.5</v>
      </c>
      <c r="G30">
        <v>11.7</v>
      </c>
      <c r="H30">
        <v>-19.6</v>
      </c>
      <c r="I30">
        <v>-9.7</v>
      </c>
      <c r="J30">
        <v>-19.6</v>
      </c>
      <c r="K30">
        <v>-14.6</v>
      </c>
      <c r="L30">
        <v>47</v>
      </c>
    </row>
    <row r="31" spans="1:12" ht="12.75">
      <c r="A31">
        <v>531</v>
      </c>
      <c r="B31" s="10">
        <v>41358</v>
      </c>
      <c r="D31">
        <v>10.6</v>
      </c>
      <c r="G31">
        <v>11.8</v>
      </c>
      <c r="H31">
        <v>-19.7</v>
      </c>
      <c r="I31">
        <v>-12.4</v>
      </c>
      <c r="J31">
        <v>-20.7</v>
      </c>
      <c r="K31">
        <v>-17.3</v>
      </c>
      <c r="L31">
        <v>48</v>
      </c>
    </row>
    <row r="32" spans="1:12" ht="12.75">
      <c r="A32">
        <v>531</v>
      </c>
      <c r="B32" s="10">
        <v>41359</v>
      </c>
      <c r="D32">
        <v>10.6</v>
      </c>
      <c r="G32">
        <v>11.8</v>
      </c>
      <c r="H32">
        <v>-11.8</v>
      </c>
      <c r="I32">
        <v>-5.9</v>
      </c>
      <c r="J32">
        <v>-21.5</v>
      </c>
      <c r="K32">
        <v>-13.3</v>
      </c>
      <c r="L32">
        <v>46</v>
      </c>
    </row>
    <row r="33" spans="1:12" ht="12.75">
      <c r="A33">
        <v>531</v>
      </c>
      <c r="B33" s="10">
        <v>41360</v>
      </c>
      <c r="D33">
        <v>10.7</v>
      </c>
      <c r="G33">
        <v>11.8</v>
      </c>
      <c r="H33">
        <v>-5.5</v>
      </c>
      <c r="I33">
        <v>4.9</v>
      </c>
      <c r="J33">
        <v>-12.9</v>
      </c>
      <c r="K33">
        <v>-3.8</v>
      </c>
      <c r="L33">
        <v>44</v>
      </c>
    </row>
    <row r="34" spans="1:12" ht="12.75">
      <c r="A34">
        <v>531</v>
      </c>
      <c r="B34" s="10">
        <v>41361</v>
      </c>
      <c r="D34">
        <v>10.7</v>
      </c>
      <c r="G34">
        <v>11.8</v>
      </c>
      <c r="H34">
        <v>-4</v>
      </c>
      <c r="I34">
        <v>5.7</v>
      </c>
      <c r="J34">
        <v>-6.3</v>
      </c>
      <c r="K34">
        <v>-1.7</v>
      </c>
      <c r="L34">
        <v>44</v>
      </c>
    </row>
    <row r="35" spans="1:12" ht="12.75">
      <c r="A35">
        <v>531</v>
      </c>
      <c r="B35" s="10">
        <v>41362</v>
      </c>
      <c r="D35">
        <v>10.7</v>
      </c>
      <c r="G35">
        <v>11.9</v>
      </c>
      <c r="H35">
        <v>-3.3</v>
      </c>
      <c r="I35">
        <v>7.6</v>
      </c>
      <c r="J35">
        <v>-4.9</v>
      </c>
      <c r="K35">
        <v>-0.6</v>
      </c>
      <c r="L35">
        <v>43</v>
      </c>
    </row>
    <row r="36" spans="1:12" ht="12.75">
      <c r="A36">
        <v>531</v>
      </c>
      <c r="B36" s="10">
        <v>41363</v>
      </c>
      <c r="D36">
        <v>10.8</v>
      </c>
      <c r="G36">
        <v>11.9</v>
      </c>
      <c r="H36">
        <v>-2.9</v>
      </c>
      <c r="I36">
        <v>6.7</v>
      </c>
      <c r="J36">
        <v>-5</v>
      </c>
      <c r="K36">
        <v>-0.6</v>
      </c>
      <c r="L36">
        <v>43</v>
      </c>
    </row>
    <row r="37" spans="1:12" ht="12.75">
      <c r="A37">
        <v>531</v>
      </c>
      <c r="B37" s="10">
        <v>41364</v>
      </c>
      <c r="D37">
        <v>10.9</v>
      </c>
      <c r="G37">
        <v>12</v>
      </c>
      <c r="H37">
        <v>-6.9</v>
      </c>
      <c r="I37">
        <v>6.8</v>
      </c>
      <c r="J37">
        <v>-7</v>
      </c>
      <c r="K37">
        <v>-0.9</v>
      </c>
      <c r="L37">
        <v>42</v>
      </c>
    </row>
    <row r="38" spans="1:12" ht="12.75">
      <c r="A38">
        <v>531</v>
      </c>
      <c r="B38" s="10">
        <v>41365</v>
      </c>
      <c r="D38">
        <v>10.9</v>
      </c>
      <c r="G38">
        <v>12</v>
      </c>
      <c r="H38">
        <v>-2.7</v>
      </c>
      <c r="I38">
        <v>7</v>
      </c>
      <c r="J38">
        <v>-8.2</v>
      </c>
      <c r="K38">
        <v>-0.6</v>
      </c>
      <c r="L38">
        <v>41</v>
      </c>
    </row>
    <row r="39" spans="1:12" ht="12.75">
      <c r="A39">
        <v>531</v>
      </c>
      <c r="B39" s="10">
        <v>41366</v>
      </c>
      <c r="D39">
        <v>10.9</v>
      </c>
      <c r="G39">
        <v>12.1</v>
      </c>
      <c r="H39">
        <v>-3.7</v>
      </c>
      <c r="I39">
        <v>7.5</v>
      </c>
      <c r="J39">
        <v>-5</v>
      </c>
      <c r="K39">
        <v>-0.1</v>
      </c>
      <c r="L39">
        <v>41</v>
      </c>
    </row>
    <row r="40" spans="1:12" ht="12.75">
      <c r="A40">
        <v>531</v>
      </c>
      <c r="B40" s="10">
        <v>41367</v>
      </c>
      <c r="D40">
        <v>11.1</v>
      </c>
      <c r="G40">
        <v>12.3</v>
      </c>
      <c r="H40">
        <v>-7.3</v>
      </c>
      <c r="I40">
        <v>3.1</v>
      </c>
      <c r="J40">
        <v>-7.3</v>
      </c>
      <c r="K40">
        <v>-3.3</v>
      </c>
      <c r="L40">
        <v>41</v>
      </c>
    </row>
    <row r="41" spans="1:12" ht="12.75">
      <c r="A41">
        <v>531</v>
      </c>
      <c r="B41" s="10">
        <v>41368</v>
      </c>
      <c r="D41">
        <v>11.1</v>
      </c>
      <c r="G41">
        <v>12.3</v>
      </c>
      <c r="H41">
        <v>-3.7</v>
      </c>
      <c r="I41">
        <v>3.6</v>
      </c>
      <c r="J41">
        <v>-8.6</v>
      </c>
      <c r="K41">
        <v>-2.9</v>
      </c>
      <c r="L41">
        <v>41</v>
      </c>
    </row>
    <row r="42" spans="1:12" ht="12.75">
      <c r="A42">
        <v>531</v>
      </c>
      <c r="B42" s="10">
        <v>41369</v>
      </c>
      <c r="D42">
        <v>11.1</v>
      </c>
      <c r="G42">
        <v>12.3</v>
      </c>
      <c r="H42">
        <v>0.2</v>
      </c>
      <c r="I42">
        <v>8.1</v>
      </c>
      <c r="J42">
        <v>-6</v>
      </c>
      <c r="K42">
        <v>0.9</v>
      </c>
      <c r="L42">
        <v>41</v>
      </c>
    </row>
    <row r="43" spans="1:12" ht="12.75">
      <c r="A43">
        <v>531</v>
      </c>
      <c r="B43" s="10">
        <v>41370</v>
      </c>
      <c r="D43">
        <v>11</v>
      </c>
      <c r="G43">
        <v>12.4</v>
      </c>
      <c r="H43">
        <v>-3.9</v>
      </c>
      <c r="I43">
        <v>10.6</v>
      </c>
      <c r="J43">
        <v>-3.9</v>
      </c>
      <c r="K43">
        <v>2.1</v>
      </c>
      <c r="L43">
        <v>41</v>
      </c>
    </row>
    <row r="44" spans="1:12" ht="12.75">
      <c r="A44">
        <v>531</v>
      </c>
      <c r="B44" s="10">
        <v>41371</v>
      </c>
      <c r="D44">
        <v>11.1</v>
      </c>
      <c r="G44">
        <v>12.5</v>
      </c>
      <c r="H44">
        <v>-3.9</v>
      </c>
      <c r="I44">
        <v>6.8</v>
      </c>
      <c r="J44">
        <v>-5.9</v>
      </c>
      <c r="K44">
        <v>-1.1</v>
      </c>
      <c r="L44">
        <v>42</v>
      </c>
    </row>
    <row r="45" spans="1:12" ht="12.75">
      <c r="A45">
        <v>531</v>
      </c>
      <c r="B45" s="10">
        <v>41372</v>
      </c>
      <c r="D45">
        <v>11.3</v>
      </c>
      <c r="G45">
        <v>12.6</v>
      </c>
      <c r="H45">
        <v>-4.4</v>
      </c>
      <c r="I45">
        <v>3.8</v>
      </c>
      <c r="J45">
        <v>-5.1</v>
      </c>
      <c r="K45">
        <v>-2.2</v>
      </c>
      <c r="L45">
        <v>42</v>
      </c>
    </row>
    <row r="46" spans="1:12" ht="12.75">
      <c r="A46">
        <v>531</v>
      </c>
      <c r="B46" s="10">
        <v>41373</v>
      </c>
      <c r="D46">
        <v>11.4</v>
      </c>
      <c r="G46">
        <v>12.8</v>
      </c>
      <c r="H46">
        <v>-4.6</v>
      </c>
      <c r="I46">
        <v>7.1</v>
      </c>
      <c r="J46">
        <v>-5</v>
      </c>
      <c r="K46">
        <v>-0.5</v>
      </c>
      <c r="L46">
        <v>43</v>
      </c>
    </row>
    <row r="47" spans="1:12" ht="12.75">
      <c r="A47">
        <v>531</v>
      </c>
      <c r="B47" s="10">
        <v>41374</v>
      </c>
      <c r="D47">
        <v>11.7</v>
      </c>
      <c r="G47">
        <v>13.1</v>
      </c>
      <c r="H47">
        <v>-15</v>
      </c>
      <c r="I47">
        <v>-4.6</v>
      </c>
      <c r="J47">
        <v>-15</v>
      </c>
      <c r="K47">
        <v>-9.3</v>
      </c>
      <c r="L47">
        <v>44</v>
      </c>
    </row>
    <row r="48" spans="1:12" ht="12.75">
      <c r="A48">
        <v>531</v>
      </c>
      <c r="B48" s="10">
        <v>41375</v>
      </c>
      <c r="D48">
        <v>11.8</v>
      </c>
      <c r="G48">
        <v>13.2</v>
      </c>
      <c r="H48">
        <v>-7.7</v>
      </c>
      <c r="I48">
        <v>-3</v>
      </c>
      <c r="J48">
        <v>-17.3</v>
      </c>
      <c r="K48">
        <v>-10.9</v>
      </c>
      <c r="L48">
        <v>44</v>
      </c>
    </row>
    <row r="49" spans="1:12" ht="12.75">
      <c r="A49">
        <v>531</v>
      </c>
      <c r="B49" s="10">
        <v>41376</v>
      </c>
      <c r="D49">
        <v>11.9</v>
      </c>
      <c r="G49">
        <v>13.4</v>
      </c>
      <c r="H49">
        <v>-6.1</v>
      </c>
      <c r="I49">
        <v>1.2</v>
      </c>
      <c r="J49">
        <v>-8.1</v>
      </c>
      <c r="K49">
        <v>-4.2</v>
      </c>
      <c r="L49">
        <v>-99.9</v>
      </c>
    </row>
    <row r="50" spans="1:12" ht="12.75">
      <c r="A50">
        <v>531</v>
      </c>
      <c r="B50" s="10">
        <v>41377</v>
      </c>
      <c r="D50">
        <v>12</v>
      </c>
      <c r="G50">
        <v>13.5</v>
      </c>
      <c r="H50">
        <v>-5.4</v>
      </c>
      <c r="I50">
        <v>2.4</v>
      </c>
      <c r="J50">
        <v>-7</v>
      </c>
      <c r="K50">
        <v>-3.4</v>
      </c>
      <c r="L50">
        <v>-99.9</v>
      </c>
    </row>
    <row r="51" spans="1:12" ht="12.75">
      <c r="A51">
        <v>531</v>
      </c>
      <c r="B51" s="10">
        <v>41378</v>
      </c>
      <c r="D51">
        <v>12.4</v>
      </c>
      <c r="G51">
        <v>13.9</v>
      </c>
      <c r="H51">
        <v>-6.6</v>
      </c>
      <c r="I51">
        <v>6.7</v>
      </c>
      <c r="J51">
        <v>-6.6</v>
      </c>
      <c r="K51">
        <v>-0.7</v>
      </c>
      <c r="L51">
        <v>-99.9</v>
      </c>
    </row>
    <row r="52" spans="1:12" ht="12.75">
      <c r="A52">
        <v>531</v>
      </c>
      <c r="B52" s="10">
        <v>41379</v>
      </c>
      <c r="D52">
        <v>12.8</v>
      </c>
      <c r="G52">
        <v>14.4</v>
      </c>
      <c r="H52">
        <v>-4.9</v>
      </c>
      <c r="I52">
        <v>-3.1</v>
      </c>
      <c r="J52">
        <v>-9.3</v>
      </c>
      <c r="K52">
        <v>-6.5</v>
      </c>
      <c r="L52">
        <v>-99.9</v>
      </c>
    </row>
    <row r="53" spans="1:12" ht="12.75">
      <c r="A53">
        <v>531</v>
      </c>
      <c r="B53" s="10">
        <v>41380</v>
      </c>
      <c r="D53">
        <v>13.6</v>
      </c>
      <c r="G53">
        <v>15.2</v>
      </c>
      <c r="H53">
        <v>-8.8</v>
      </c>
      <c r="I53">
        <v>1.1</v>
      </c>
      <c r="J53">
        <v>-8.8</v>
      </c>
      <c r="K53">
        <v>-5.4</v>
      </c>
      <c r="L53">
        <v>-99.9</v>
      </c>
    </row>
    <row r="54" spans="1:12" ht="12.75">
      <c r="A54">
        <v>531</v>
      </c>
      <c r="B54" s="10">
        <v>41381</v>
      </c>
      <c r="D54">
        <v>13.7</v>
      </c>
      <c r="G54">
        <v>15.4</v>
      </c>
      <c r="H54">
        <v>-6</v>
      </c>
      <c r="I54">
        <v>1.4</v>
      </c>
      <c r="J54">
        <v>-9.8</v>
      </c>
      <c r="K54">
        <v>-4.6</v>
      </c>
      <c r="L54">
        <v>55</v>
      </c>
    </row>
    <row r="55" spans="1:12" ht="12.75">
      <c r="A55">
        <v>531</v>
      </c>
      <c r="B55" s="10">
        <v>41382</v>
      </c>
      <c r="D55">
        <v>14.3</v>
      </c>
      <c r="G55">
        <v>16</v>
      </c>
      <c r="H55">
        <v>-17.7</v>
      </c>
      <c r="I55">
        <v>-3.2</v>
      </c>
      <c r="J55">
        <v>-17.7</v>
      </c>
      <c r="K55">
        <v>-9.1</v>
      </c>
      <c r="L55">
        <v>62</v>
      </c>
    </row>
    <row r="56" spans="1:12" ht="12.75">
      <c r="A56">
        <v>531</v>
      </c>
      <c r="B56" s="10">
        <v>41383</v>
      </c>
      <c r="D56">
        <v>14.3</v>
      </c>
      <c r="G56">
        <v>16</v>
      </c>
      <c r="H56">
        <v>-12.2</v>
      </c>
      <c r="I56">
        <v>-9.2</v>
      </c>
      <c r="J56">
        <v>-20</v>
      </c>
      <c r="K56">
        <v>-14.6</v>
      </c>
      <c r="L56">
        <v>59</v>
      </c>
    </row>
    <row r="57" spans="1:12" ht="12.75">
      <c r="A57">
        <v>531</v>
      </c>
      <c r="B57" s="10">
        <v>41384</v>
      </c>
      <c r="D57">
        <v>14.5</v>
      </c>
      <c r="G57">
        <v>16.1</v>
      </c>
      <c r="H57">
        <v>-6.6</v>
      </c>
      <c r="I57">
        <v>0.8</v>
      </c>
      <c r="J57">
        <v>-13.6</v>
      </c>
      <c r="K57">
        <v>-7</v>
      </c>
      <c r="L57">
        <v>55</v>
      </c>
    </row>
    <row r="58" spans="1:12" ht="12.75">
      <c r="A58">
        <v>531</v>
      </c>
      <c r="B58" s="10">
        <v>41385</v>
      </c>
      <c r="D58">
        <v>14.5</v>
      </c>
      <c r="G58">
        <v>16.2</v>
      </c>
      <c r="H58">
        <v>-5.5</v>
      </c>
      <c r="I58">
        <v>3.9</v>
      </c>
      <c r="J58">
        <v>-7.5</v>
      </c>
      <c r="K58">
        <v>-3.6</v>
      </c>
      <c r="L58">
        <v>-99.9</v>
      </c>
    </row>
    <row r="59" spans="1:12" ht="12.75">
      <c r="A59">
        <v>531</v>
      </c>
      <c r="B59" s="10">
        <v>41386</v>
      </c>
      <c r="D59">
        <v>14.5</v>
      </c>
      <c r="G59">
        <v>16.3</v>
      </c>
      <c r="H59">
        <v>-2.6</v>
      </c>
      <c r="I59">
        <v>5.1</v>
      </c>
      <c r="J59">
        <v>-6.7</v>
      </c>
      <c r="K59">
        <v>-2.1</v>
      </c>
      <c r="L59">
        <v>52</v>
      </c>
    </row>
    <row r="60" spans="1:12" ht="12.75">
      <c r="A60">
        <v>531</v>
      </c>
      <c r="B60" s="10">
        <v>41387</v>
      </c>
      <c r="D60">
        <v>15.1</v>
      </c>
      <c r="G60">
        <v>17</v>
      </c>
      <c r="H60">
        <v>-11.5</v>
      </c>
      <c r="I60">
        <v>3.8</v>
      </c>
      <c r="J60">
        <v>-11.5</v>
      </c>
      <c r="K60">
        <v>-3.2</v>
      </c>
      <c r="L60">
        <v>-99.9</v>
      </c>
    </row>
    <row r="61" spans="1:12" ht="12.75">
      <c r="A61">
        <v>531</v>
      </c>
      <c r="B61" s="10">
        <v>41388</v>
      </c>
      <c r="D61">
        <v>15.4</v>
      </c>
      <c r="G61">
        <v>17.3</v>
      </c>
      <c r="H61">
        <v>-12.7</v>
      </c>
      <c r="I61">
        <v>-3</v>
      </c>
      <c r="J61">
        <v>-15.2</v>
      </c>
      <c r="K61">
        <v>-9.7</v>
      </c>
      <c r="L61">
        <v>-99.9</v>
      </c>
    </row>
    <row r="62" spans="1:12" ht="12.75">
      <c r="A62">
        <v>531</v>
      </c>
      <c r="B62" s="10">
        <v>41389</v>
      </c>
      <c r="D62">
        <v>15.4</v>
      </c>
      <c r="G62">
        <v>17.3</v>
      </c>
      <c r="H62">
        <v>-8.9</v>
      </c>
      <c r="I62">
        <v>2</v>
      </c>
      <c r="J62">
        <v>-13.2</v>
      </c>
      <c r="K62">
        <v>-6.5</v>
      </c>
      <c r="L62">
        <v>58</v>
      </c>
    </row>
    <row r="63" spans="1:12" ht="12.75">
      <c r="A63">
        <v>531</v>
      </c>
      <c r="B63" s="10">
        <v>41390</v>
      </c>
      <c r="D63">
        <v>15.4</v>
      </c>
      <c r="G63">
        <v>17.4</v>
      </c>
      <c r="H63">
        <v>-4.8</v>
      </c>
      <c r="I63">
        <v>8.6</v>
      </c>
      <c r="J63">
        <v>-8.9</v>
      </c>
      <c r="K63">
        <v>0.2</v>
      </c>
      <c r="L63">
        <v>55</v>
      </c>
    </row>
    <row r="64" spans="1:12" ht="12.75">
      <c r="A64">
        <v>531</v>
      </c>
      <c r="B64" s="10">
        <v>41391</v>
      </c>
      <c r="D64">
        <v>15.3</v>
      </c>
      <c r="G64">
        <v>17.4</v>
      </c>
      <c r="H64">
        <v>-2.1</v>
      </c>
      <c r="I64">
        <v>7.9</v>
      </c>
      <c r="J64">
        <v>-6.6</v>
      </c>
      <c r="K64">
        <v>0.2</v>
      </c>
      <c r="L64">
        <v>52</v>
      </c>
    </row>
    <row r="65" spans="1:12" ht="12.75">
      <c r="A65">
        <v>531</v>
      </c>
      <c r="B65" s="10">
        <v>41392</v>
      </c>
      <c r="D65">
        <v>15</v>
      </c>
      <c r="G65">
        <v>17.4</v>
      </c>
      <c r="H65">
        <v>0</v>
      </c>
      <c r="I65">
        <v>8.5</v>
      </c>
      <c r="J65">
        <v>-4.6</v>
      </c>
      <c r="K65">
        <v>1.9</v>
      </c>
      <c r="L65">
        <v>48</v>
      </c>
    </row>
    <row r="66" spans="1:12" ht="12.75">
      <c r="A66">
        <v>531</v>
      </c>
      <c r="B66" s="10">
        <v>41393</v>
      </c>
      <c r="D66">
        <v>14.9</v>
      </c>
      <c r="G66">
        <v>17.4</v>
      </c>
      <c r="H66">
        <v>1</v>
      </c>
      <c r="I66">
        <v>11.7</v>
      </c>
      <c r="J66">
        <v>-1.3</v>
      </c>
      <c r="K66">
        <v>4.7</v>
      </c>
      <c r="L66">
        <v>-99.9</v>
      </c>
    </row>
    <row r="67" spans="1:12" ht="12.75">
      <c r="A67">
        <v>531</v>
      </c>
      <c r="B67" s="10">
        <v>41394</v>
      </c>
      <c r="D67">
        <v>14.1</v>
      </c>
      <c r="G67">
        <v>17.4</v>
      </c>
      <c r="H67">
        <v>5.5</v>
      </c>
      <c r="I67">
        <v>12.3</v>
      </c>
      <c r="J67">
        <v>0.3</v>
      </c>
      <c r="K67">
        <v>5.9</v>
      </c>
      <c r="L67">
        <v>44</v>
      </c>
    </row>
    <row r="68" spans="1:12" ht="12.75">
      <c r="A68">
        <v>531</v>
      </c>
      <c r="B68" s="10">
        <v>41395</v>
      </c>
      <c r="D68">
        <v>13.9</v>
      </c>
      <c r="G68">
        <v>17.4</v>
      </c>
      <c r="H68">
        <v>-0.6</v>
      </c>
      <c r="I68">
        <v>12.7</v>
      </c>
      <c r="J68">
        <v>-0.6</v>
      </c>
      <c r="K68">
        <v>6.3</v>
      </c>
      <c r="L68">
        <v>42</v>
      </c>
    </row>
    <row r="69" spans="1:12" ht="12.75">
      <c r="A69">
        <v>531</v>
      </c>
      <c r="B69" s="10">
        <v>41396</v>
      </c>
      <c r="D69">
        <v>15.1</v>
      </c>
      <c r="G69">
        <v>18.7</v>
      </c>
      <c r="H69">
        <v>-12.1</v>
      </c>
      <c r="I69">
        <v>-0.6</v>
      </c>
      <c r="J69">
        <v>-12.4</v>
      </c>
      <c r="K69">
        <v>-6</v>
      </c>
      <c r="L69">
        <v>-99.9</v>
      </c>
    </row>
    <row r="70" spans="1:12" ht="12.75">
      <c r="A70">
        <v>531</v>
      </c>
      <c r="B70" s="10">
        <v>41397</v>
      </c>
      <c r="D70">
        <v>15.2</v>
      </c>
      <c r="G70">
        <v>18.8</v>
      </c>
      <c r="H70">
        <v>-10.6</v>
      </c>
      <c r="I70">
        <v>-1.8</v>
      </c>
      <c r="J70">
        <v>-12.9</v>
      </c>
      <c r="K70">
        <v>-8</v>
      </c>
      <c r="L70">
        <v>54</v>
      </c>
    </row>
    <row r="71" spans="1:12" ht="12.75">
      <c r="A71">
        <v>531</v>
      </c>
      <c r="B71" s="10">
        <v>41398</v>
      </c>
      <c r="D71">
        <v>15.2</v>
      </c>
      <c r="G71">
        <v>18.9</v>
      </c>
      <c r="H71">
        <v>-5.3</v>
      </c>
      <c r="I71">
        <v>7.1</v>
      </c>
      <c r="J71">
        <v>-10.6</v>
      </c>
      <c r="K71">
        <v>-1.9</v>
      </c>
      <c r="L71">
        <v>50</v>
      </c>
    </row>
    <row r="72" spans="1:12" ht="12.75">
      <c r="A72">
        <v>531</v>
      </c>
      <c r="B72" s="10">
        <v>41399</v>
      </c>
      <c r="D72">
        <v>15.3</v>
      </c>
      <c r="G72">
        <v>19.1</v>
      </c>
      <c r="H72">
        <v>-4.1</v>
      </c>
      <c r="I72">
        <v>7</v>
      </c>
      <c r="J72">
        <v>-7.4</v>
      </c>
      <c r="K72">
        <v>-1.5</v>
      </c>
      <c r="L72">
        <v>-99.9</v>
      </c>
    </row>
    <row r="73" spans="1:12" ht="12.75">
      <c r="A73">
        <v>531</v>
      </c>
      <c r="B73" s="10">
        <v>41400</v>
      </c>
      <c r="D73">
        <v>15.3</v>
      </c>
      <c r="G73">
        <v>19.2</v>
      </c>
      <c r="H73">
        <v>-2.4</v>
      </c>
      <c r="I73">
        <v>6.2</v>
      </c>
      <c r="J73">
        <v>-6.6</v>
      </c>
      <c r="K73">
        <v>-0.1</v>
      </c>
      <c r="L73">
        <v>-99.9</v>
      </c>
    </row>
    <row r="74" spans="1:12" ht="12.75">
      <c r="A74">
        <v>531</v>
      </c>
      <c r="B74" s="10">
        <v>41401</v>
      </c>
      <c r="D74">
        <v>15.8</v>
      </c>
      <c r="G74">
        <v>19.6</v>
      </c>
      <c r="H74">
        <v>-1.5</v>
      </c>
      <c r="I74">
        <v>9.1</v>
      </c>
      <c r="J74">
        <v>-2.6</v>
      </c>
      <c r="K74">
        <v>0.6</v>
      </c>
      <c r="L74">
        <v>-99.9</v>
      </c>
    </row>
    <row r="75" spans="1:12" ht="12.75">
      <c r="A75">
        <v>531</v>
      </c>
      <c r="B75" s="10">
        <v>41402</v>
      </c>
      <c r="D75">
        <v>15.9</v>
      </c>
      <c r="G75">
        <v>19.8</v>
      </c>
      <c r="H75">
        <v>-2.2</v>
      </c>
      <c r="I75">
        <v>8.2</v>
      </c>
      <c r="J75">
        <v>-2.2</v>
      </c>
      <c r="K75">
        <v>1.1</v>
      </c>
      <c r="L75">
        <v>47</v>
      </c>
    </row>
    <row r="76" spans="1:12" ht="12.75">
      <c r="A76">
        <v>531</v>
      </c>
      <c r="B76" s="10">
        <v>41403</v>
      </c>
      <c r="D76">
        <v>16.4</v>
      </c>
      <c r="G76">
        <v>20.4</v>
      </c>
      <c r="H76">
        <v>-2.3</v>
      </c>
      <c r="I76">
        <v>4.8</v>
      </c>
      <c r="J76">
        <v>-3.2</v>
      </c>
      <c r="K76">
        <v>-0.4</v>
      </c>
      <c r="L76">
        <v>-99.9</v>
      </c>
    </row>
    <row r="77" spans="1:12" ht="12.75">
      <c r="A77">
        <v>531</v>
      </c>
      <c r="B77" s="10">
        <v>41404</v>
      </c>
      <c r="D77">
        <v>16.8</v>
      </c>
      <c r="G77">
        <v>21</v>
      </c>
      <c r="H77">
        <v>-4.7</v>
      </c>
      <c r="I77">
        <v>6.2</v>
      </c>
      <c r="J77">
        <v>-4.7</v>
      </c>
      <c r="K77">
        <v>-0.8</v>
      </c>
      <c r="L77">
        <v>-99.9</v>
      </c>
    </row>
    <row r="78" spans="1:12" s="46" customFormat="1" ht="12.75">
      <c r="A78" s="46">
        <v>531</v>
      </c>
      <c r="B78" s="47">
        <v>41405</v>
      </c>
      <c r="D78" s="46">
        <v>16.8</v>
      </c>
      <c r="G78" s="46">
        <v>21</v>
      </c>
      <c r="H78" s="46">
        <v>-1.9</v>
      </c>
      <c r="I78" s="46">
        <v>7.4</v>
      </c>
      <c r="J78" s="46">
        <v>-5.2</v>
      </c>
      <c r="K78" s="46">
        <v>0</v>
      </c>
      <c r="L78" s="46">
        <v>-99.9</v>
      </c>
    </row>
    <row r="79" spans="1:12" ht="12.75">
      <c r="A79">
        <v>531</v>
      </c>
      <c r="B79" s="10">
        <v>41406</v>
      </c>
      <c r="D79">
        <v>16.7</v>
      </c>
      <c r="E79">
        <f>+D78-D79</f>
        <v>0.10000000000000142</v>
      </c>
      <c r="G79">
        <v>21.1</v>
      </c>
      <c r="H79">
        <v>2.6</v>
      </c>
      <c r="I79">
        <v>10.5</v>
      </c>
      <c r="J79">
        <v>-3.6</v>
      </c>
      <c r="K79">
        <v>2.3</v>
      </c>
      <c r="L79">
        <v>50</v>
      </c>
    </row>
    <row r="80" spans="1:12" ht="12.75">
      <c r="A80">
        <v>531</v>
      </c>
      <c r="B80" s="10">
        <v>41407</v>
      </c>
      <c r="D80">
        <v>15.3</v>
      </c>
      <c r="E80">
        <f aca="true" t="shared" si="0" ref="E80:E105">+D79-D80</f>
        <v>1.3999999999999986</v>
      </c>
      <c r="G80">
        <v>21.1</v>
      </c>
      <c r="H80">
        <v>5.4</v>
      </c>
      <c r="I80">
        <v>12.8</v>
      </c>
      <c r="J80">
        <v>-0.3</v>
      </c>
      <c r="K80">
        <v>6.1</v>
      </c>
      <c r="L80">
        <v>48</v>
      </c>
    </row>
    <row r="81" spans="1:12" ht="12.75">
      <c r="A81">
        <v>531</v>
      </c>
      <c r="B81" s="10">
        <v>41408</v>
      </c>
      <c r="D81">
        <v>15.2</v>
      </c>
      <c r="E81">
        <f t="shared" si="0"/>
        <v>0.10000000000000142</v>
      </c>
      <c r="G81">
        <v>21.1</v>
      </c>
      <c r="H81">
        <v>6.2</v>
      </c>
      <c r="I81">
        <v>16</v>
      </c>
      <c r="J81">
        <v>3.6</v>
      </c>
      <c r="K81">
        <v>8.8</v>
      </c>
      <c r="L81">
        <v>46</v>
      </c>
    </row>
    <row r="82" spans="1:12" ht="12.75">
      <c r="A82">
        <v>531</v>
      </c>
      <c r="B82" s="10">
        <v>41409</v>
      </c>
      <c r="D82">
        <v>15.2</v>
      </c>
      <c r="E82">
        <f t="shared" si="0"/>
        <v>0</v>
      </c>
      <c r="G82">
        <v>21.1</v>
      </c>
      <c r="H82">
        <v>3.1</v>
      </c>
      <c r="I82">
        <v>15.7</v>
      </c>
      <c r="J82">
        <v>2.7</v>
      </c>
      <c r="K82">
        <v>7.5</v>
      </c>
      <c r="L82">
        <v>44</v>
      </c>
    </row>
    <row r="83" spans="1:12" ht="12.75">
      <c r="A83">
        <v>531</v>
      </c>
      <c r="B83" s="10">
        <v>41410</v>
      </c>
      <c r="D83">
        <v>15.2</v>
      </c>
      <c r="E83">
        <f t="shared" si="0"/>
        <v>0</v>
      </c>
      <c r="F83">
        <f>+AVERAGE(E79:E83)</f>
        <v>0.3200000000000003</v>
      </c>
      <c r="G83">
        <v>21.1</v>
      </c>
      <c r="H83">
        <v>1.7</v>
      </c>
      <c r="I83">
        <v>11.5</v>
      </c>
      <c r="J83">
        <v>1.1</v>
      </c>
      <c r="K83">
        <v>4.9</v>
      </c>
      <c r="L83">
        <v>43</v>
      </c>
    </row>
    <row r="84" spans="1:12" ht="12.75">
      <c r="A84">
        <v>531</v>
      </c>
      <c r="B84" s="10">
        <v>41411</v>
      </c>
      <c r="D84">
        <v>14.7</v>
      </c>
      <c r="E84">
        <f t="shared" si="0"/>
        <v>0.5</v>
      </c>
      <c r="F84">
        <f aca="true" t="shared" si="1" ref="F84:F105">+AVERAGE(E80:E84)</f>
        <v>0.4</v>
      </c>
      <c r="G84">
        <v>21.1</v>
      </c>
      <c r="H84">
        <v>4.5</v>
      </c>
      <c r="I84">
        <v>13.6</v>
      </c>
      <c r="J84">
        <v>0.2</v>
      </c>
      <c r="K84">
        <v>7</v>
      </c>
      <c r="L84">
        <v>42</v>
      </c>
    </row>
    <row r="85" spans="1:12" ht="12.75">
      <c r="A85">
        <v>531</v>
      </c>
      <c r="B85" s="10">
        <v>41412</v>
      </c>
      <c r="D85">
        <v>14</v>
      </c>
      <c r="E85">
        <f t="shared" si="0"/>
        <v>0.6999999999999993</v>
      </c>
      <c r="F85">
        <f t="shared" si="1"/>
        <v>0.2600000000000001</v>
      </c>
      <c r="G85">
        <v>21.1</v>
      </c>
      <c r="H85">
        <v>4.3</v>
      </c>
      <c r="I85">
        <v>15.4</v>
      </c>
      <c r="J85">
        <v>3.4</v>
      </c>
      <c r="K85">
        <v>8.1</v>
      </c>
      <c r="L85">
        <v>39</v>
      </c>
    </row>
    <row r="86" spans="1:12" ht="12.75">
      <c r="A86">
        <v>531</v>
      </c>
      <c r="B86" s="10">
        <v>41413</v>
      </c>
      <c r="D86">
        <v>13.5</v>
      </c>
      <c r="E86">
        <f t="shared" si="0"/>
        <v>0.5</v>
      </c>
      <c r="F86">
        <f t="shared" si="1"/>
        <v>0.33999999999999986</v>
      </c>
      <c r="G86">
        <v>21.2</v>
      </c>
      <c r="H86">
        <v>-1.6</v>
      </c>
      <c r="I86">
        <v>10.5</v>
      </c>
      <c r="J86">
        <v>-1.6</v>
      </c>
      <c r="K86">
        <v>3.4</v>
      </c>
      <c r="L86">
        <v>38</v>
      </c>
    </row>
    <row r="87" spans="1:12" ht="12.75">
      <c r="A87">
        <v>531</v>
      </c>
      <c r="B87" s="10">
        <v>41414</v>
      </c>
      <c r="D87">
        <v>13.3</v>
      </c>
      <c r="E87">
        <f t="shared" si="0"/>
        <v>0.1999999999999993</v>
      </c>
      <c r="F87">
        <f t="shared" si="1"/>
        <v>0.3799999999999997</v>
      </c>
      <c r="G87">
        <v>21.2</v>
      </c>
      <c r="H87">
        <v>-2.6</v>
      </c>
      <c r="I87">
        <v>5.8</v>
      </c>
      <c r="J87">
        <v>-2.6</v>
      </c>
      <c r="K87">
        <v>-0.3</v>
      </c>
      <c r="L87">
        <v>37</v>
      </c>
    </row>
    <row r="88" spans="1:12" ht="12.75">
      <c r="A88">
        <v>531</v>
      </c>
      <c r="B88" s="10">
        <v>41415</v>
      </c>
      <c r="D88">
        <v>13.1</v>
      </c>
      <c r="E88">
        <f t="shared" si="0"/>
        <v>0.20000000000000107</v>
      </c>
      <c r="F88">
        <f t="shared" si="1"/>
        <v>0.41999999999999993</v>
      </c>
      <c r="G88">
        <v>21.2</v>
      </c>
      <c r="H88">
        <v>-1.6</v>
      </c>
      <c r="I88">
        <v>7.5</v>
      </c>
      <c r="J88">
        <v>-3.3</v>
      </c>
      <c r="K88">
        <v>0.4</v>
      </c>
      <c r="L88">
        <v>36</v>
      </c>
    </row>
    <row r="89" spans="1:12" ht="12.75">
      <c r="A89">
        <v>531</v>
      </c>
      <c r="B89" s="10">
        <v>41416</v>
      </c>
      <c r="D89">
        <v>12.8</v>
      </c>
      <c r="E89">
        <f t="shared" si="0"/>
        <v>0.29999999999999893</v>
      </c>
      <c r="F89">
        <f t="shared" si="1"/>
        <v>0.3799999999999997</v>
      </c>
      <c r="G89">
        <v>21.2</v>
      </c>
      <c r="H89">
        <v>2.3</v>
      </c>
      <c r="I89">
        <v>7.7</v>
      </c>
      <c r="J89">
        <v>-3.2</v>
      </c>
      <c r="K89">
        <v>1.3</v>
      </c>
      <c r="L89">
        <v>35</v>
      </c>
    </row>
    <row r="90" spans="1:12" ht="12.75">
      <c r="A90">
        <v>531</v>
      </c>
      <c r="B90" s="10">
        <v>41417</v>
      </c>
      <c r="D90">
        <v>12.1</v>
      </c>
      <c r="E90">
        <f t="shared" si="0"/>
        <v>0.7000000000000011</v>
      </c>
      <c r="F90">
        <f t="shared" si="1"/>
        <v>0.38000000000000006</v>
      </c>
      <c r="G90">
        <v>21.2</v>
      </c>
      <c r="H90">
        <v>1</v>
      </c>
      <c r="I90">
        <v>14.1</v>
      </c>
      <c r="J90">
        <v>0.1</v>
      </c>
      <c r="K90">
        <v>5.5</v>
      </c>
      <c r="L90">
        <v>32</v>
      </c>
    </row>
    <row r="91" spans="1:12" ht="12.75">
      <c r="A91">
        <v>531</v>
      </c>
      <c r="B91" s="10">
        <v>41418</v>
      </c>
      <c r="D91">
        <v>11.1</v>
      </c>
      <c r="E91">
        <f t="shared" si="0"/>
        <v>1</v>
      </c>
      <c r="F91">
        <f t="shared" si="1"/>
        <v>0.4800000000000001</v>
      </c>
      <c r="G91">
        <v>21.2</v>
      </c>
      <c r="H91">
        <v>2</v>
      </c>
      <c r="I91">
        <v>14.5</v>
      </c>
      <c r="J91">
        <v>1</v>
      </c>
      <c r="K91">
        <v>5.9</v>
      </c>
      <c r="L91">
        <v>29</v>
      </c>
    </row>
    <row r="92" spans="1:12" ht="12.75">
      <c r="A92">
        <v>531</v>
      </c>
      <c r="B92" s="10">
        <v>41419</v>
      </c>
      <c r="D92">
        <v>10.2</v>
      </c>
      <c r="E92">
        <f t="shared" si="0"/>
        <v>0.9000000000000004</v>
      </c>
      <c r="F92">
        <f t="shared" si="1"/>
        <v>0.6200000000000003</v>
      </c>
      <c r="G92">
        <v>21.2</v>
      </c>
      <c r="H92">
        <v>4.3</v>
      </c>
      <c r="I92">
        <v>15.4</v>
      </c>
      <c r="J92">
        <v>-0.2</v>
      </c>
      <c r="K92">
        <v>7.6</v>
      </c>
      <c r="L92">
        <v>27</v>
      </c>
    </row>
    <row r="93" spans="1:12" ht="12.75">
      <c r="A93">
        <v>531</v>
      </c>
      <c r="B93" s="10">
        <v>41420</v>
      </c>
      <c r="D93">
        <v>9.4</v>
      </c>
      <c r="E93">
        <f t="shared" si="0"/>
        <v>0.7999999999999989</v>
      </c>
      <c r="F93">
        <f t="shared" si="1"/>
        <v>0.7399999999999999</v>
      </c>
      <c r="G93">
        <v>21.2</v>
      </c>
      <c r="H93">
        <v>5.4</v>
      </c>
      <c r="I93">
        <v>15.9</v>
      </c>
      <c r="J93">
        <v>2.5</v>
      </c>
      <c r="K93">
        <v>8.9</v>
      </c>
      <c r="L93">
        <v>25</v>
      </c>
    </row>
    <row r="94" spans="1:12" ht="12.75">
      <c r="A94">
        <v>531</v>
      </c>
      <c r="B94" s="10">
        <v>41421</v>
      </c>
      <c r="D94">
        <v>8.5</v>
      </c>
      <c r="E94">
        <f t="shared" si="0"/>
        <v>0.9000000000000004</v>
      </c>
      <c r="F94">
        <f t="shared" si="1"/>
        <v>0.8600000000000001</v>
      </c>
      <c r="G94">
        <v>21.2</v>
      </c>
      <c r="H94">
        <v>4.5</v>
      </c>
      <c r="I94">
        <v>16</v>
      </c>
      <c r="J94">
        <v>4.4</v>
      </c>
      <c r="K94">
        <v>9</v>
      </c>
      <c r="L94">
        <v>22</v>
      </c>
    </row>
    <row r="95" spans="1:12" ht="12.75">
      <c r="A95">
        <v>531</v>
      </c>
      <c r="B95" s="10">
        <v>41422</v>
      </c>
      <c r="D95">
        <v>7.7</v>
      </c>
      <c r="E95">
        <f t="shared" si="0"/>
        <v>0.7999999999999998</v>
      </c>
      <c r="F95">
        <f t="shared" si="1"/>
        <v>0.8799999999999999</v>
      </c>
      <c r="G95">
        <v>21.2</v>
      </c>
      <c r="H95">
        <v>3.8</v>
      </c>
      <c r="I95">
        <v>13.3</v>
      </c>
      <c r="J95">
        <v>3.1</v>
      </c>
      <c r="K95">
        <v>7.4</v>
      </c>
      <c r="L95">
        <v>21</v>
      </c>
    </row>
    <row r="96" spans="1:12" ht="12.75">
      <c r="A96">
        <v>531</v>
      </c>
      <c r="B96" s="10">
        <v>41423</v>
      </c>
      <c r="D96">
        <v>7.2</v>
      </c>
      <c r="E96">
        <f t="shared" si="0"/>
        <v>0.5</v>
      </c>
      <c r="F96">
        <f t="shared" si="1"/>
        <v>0.7799999999999999</v>
      </c>
      <c r="G96">
        <v>21.2</v>
      </c>
      <c r="H96">
        <v>1.8</v>
      </c>
      <c r="I96">
        <v>12.2</v>
      </c>
      <c r="J96">
        <v>0.9</v>
      </c>
      <c r="K96">
        <v>6.2</v>
      </c>
      <c r="L96">
        <v>19</v>
      </c>
    </row>
    <row r="97" spans="1:12" ht="12.75">
      <c r="A97">
        <v>531</v>
      </c>
      <c r="B97" s="10">
        <v>41424</v>
      </c>
      <c r="D97">
        <v>6.6</v>
      </c>
      <c r="E97">
        <f t="shared" si="0"/>
        <v>0.6000000000000005</v>
      </c>
      <c r="F97">
        <f t="shared" si="1"/>
        <v>0.72</v>
      </c>
      <c r="G97">
        <v>21.2</v>
      </c>
      <c r="H97">
        <v>-1.7</v>
      </c>
      <c r="I97">
        <v>7.3</v>
      </c>
      <c r="J97">
        <v>-1.8</v>
      </c>
      <c r="K97">
        <v>1.6</v>
      </c>
      <c r="L97">
        <v>17</v>
      </c>
    </row>
    <row r="98" spans="1:12" ht="12.75">
      <c r="A98">
        <v>531</v>
      </c>
      <c r="B98" s="10">
        <v>41425</v>
      </c>
      <c r="D98">
        <v>6.7</v>
      </c>
      <c r="E98">
        <f t="shared" si="0"/>
        <v>-0.10000000000000053</v>
      </c>
      <c r="F98">
        <f t="shared" si="1"/>
        <v>0.54</v>
      </c>
      <c r="G98">
        <v>21.4</v>
      </c>
      <c r="H98">
        <v>-2.1</v>
      </c>
      <c r="I98">
        <v>5.9</v>
      </c>
      <c r="J98">
        <v>-2.3</v>
      </c>
      <c r="K98">
        <v>0.3</v>
      </c>
      <c r="L98">
        <v>17</v>
      </c>
    </row>
    <row r="99" spans="1:12" ht="12.75">
      <c r="A99">
        <v>531</v>
      </c>
      <c r="B99" s="10">
        <v>41426</v>
      </c>
      <c r="D99">
        <v>6.6</v>
      </c>
      <c r="E99">
        <f t="shared" si="0"/>
        <v>0.10000000000000053</v>
      </c>
      <c r="F99">
        <f t="shared" si="1"/>
        <v>0.38000000000000006</v>
      </c>
      <c r="G99">
        <v>21.6</v>
      </c>
      <c r="H99">
        <v>-0.5</v>
      </c>
      <c r="I99">
        <v>7.1</v>
      </c>
      <c r="J99">
        <v>-3.2</v>
      </c>
      <c r="K99">
        <v>1.5</v>
      </c>
      <c r="L99">
        <v>17</v>
      </c>
    </row>
    <row r="100" spans="1:12" ht="12.75">
      <c r="A100">
        <v>531</v>
      </c>
      <c r="B100" s="10">
        <v>41427</v>
      </c>
      <c r="D100">
        <v>5.8</v>
      </c>
      <c r="E100">
        <f t="shared" si="0"/>
        <v>0.7999999999999998</v>
      </c>
      <c r="F100">
        <f t="shared" si="1"/>
        <v>0.38000000000000006</v>
      </c>
      <c r="G100">
        <v>21.6</v>
      </c>
      <c r="H100">
        <v>1</v>
      </c>
      <c r="I100">
        <v>11.4</v>
      </c>
      <c r="J100">
        <v>-2.9</v>
      </c>
      <c r="K100">
        <v>3.8</v>
      </c>
      <c r="L100">
        <v>16</v>
      </c>
    </row>
    <row r="101" spans="1:12" ht="12.75">
      <c r="A101">
        <v>531</v>
      </c>
      <c r="B101" s="10">
        <v>41428</v>
      </c>
      <c r="D101">
        <v>4.5</v>
      </c>
      <c r="E101">
        <f t="shared" si="0"/>
        <v>1.2999999999999998</v>
      </c>
      <c r="F101">
        <f t="shared" si="1"/>
        <v>0.54</v>
      </c>
      <c r="G101">
        <v>21.6</v>
      </c>
      <c r="H101">
        <v>7.6</v>
      </c>
      <c r="I101">
        <v>16.3</v>
      </c>
      <c r="J101">
        <v>0.4</v>
      </c>
      <c r="K101">
        <v>9</v>
      </c>
      <c r="L101">
        <v>11</v>
      </c>
    </row>
    <row r="102" spans="1:12" ht="12.75">
      <c r="A102">
        <v>531</v>
      </c>
      <c r="B102" s="10">
        <v>41429</v>
      </c>
      <c r="D102">
        <v>3.6</v>
      </c>
      <c r="E102">
        <f t="shared" si="0"/>
        <v>0.8999999999999999</v>
      </c>
      <c r="F102">
        <f t="shared" si="1"/>
        <v>0.5999999999999999</v>
      </c>
      <c r="G102">
        <v>21.6</v>
      </c>
      <c r="H102">
        <v>3.7</v>
      </c>
      <c r="I102">
        <v>15.6</v>
      </c>
      <c r="J102">
        <v>2.8</v>
      </c>
      <c r="K102">
        <v>9.4</v>
      </c>
      <c r="L102">
        <v>10</v>
      </c>
    </row>
    <row r="103" spans="1:12" ht="12.75">
      <c r="A103">
        <v>531</v>
      </c>
      <c r="B103" s="10">
        <v>41430</v>
      </c>
      <c r="D103">
        <v>2.7</v>
      </c>
      <c r="E103">
        <f t="shared" si="0"/>
        <v>0.8999999999999999</v>
      </c>
      <c r="F103">
        <f t="shared" si="1"/>
        <v>0.8</v>
      </c>
      <c r="G103">
        <v>21.6</v>
      </c>
      <c r="H103">
        <v>3.7</v>
      </c>
      <c r="I103">
        <v>14.6</v>
      </c>
      <c r="J103">
        <v>3</v>
      </c>
      <c r="K103">
        <v>8</v>
      </c>
      <c r="L103">
        <v>5</v>
      </c>
    </row>
    <row r="104" spans="1:12" ht="12.75">
      <c r="A104">
        <v>531</v>
      </c>
      <c r="B104" s="10">
        <v>41431</v>
      </c>
      <c r="D104">
        <v>1.1</v>
      </c>
      <c r="E104">
        <f t="shared" si="0"/>
        <v>1.6</v>
      </c>
      <c r="F104">
        <f t="shared" si="1"/>
        <v>1.1</v>
      </c>
      <c r="G104">
        <v>21.6</v>
      </c>
      <c r="H104">
        <v>2.6</v>
      </c>
      <c r="I104">
        <v>14.7</v>
      </c>
      <c r="J104">
        <v>1.5</v>
      </c>
      <c r="K104">
        <v>7.2</v>
      </c>
      <c r="L104">
        <v>4</v>
      </c>
    </row>
    <row r="105" spans="1:12" ht="12.75">
      <c r="A105" s="9">
        <v>531</v>
      </c>
      <c r="B105" s="13">
        <v>41432</v>
      </c>
      <c r="C105" s="9"/>
      <c r="D105" s="9">
        <v>0</v>
      </c>
      <c r="E105" s="9">
        <f t="shared" si="0"/>
        <v>1.1</v>
      </c>
      <c r="F105" s="9">
        <f t="shared" si="1"/>
        <v>1.1599999999999997</v>
      </c>
      <c r="G105" s="9">
        <v>21.6</v>
      </c>
      <c r="H105" s="9">
        <v>2.2</v>
      </c>
      <c r="I105" s="9">
        <v>14.6</v>
      </c>
      <c r="J105" s="9">
        <v>1.3</v>
      </c>
      <c r="K105" s="9">
        <v>7.1</v>
      </c>
      <c r="L105" s="9">
        <v>0</v>
      </c>
    </row>
    <row r="106" spans="4:11" ht="12.75">
      <c r="D106" s="14" t="s">
        <v>49</v>
      </c>
      <c r="E106" s="33">
        <f>AVERAGE(E79:E105)</f>
        <v>0.6222222222222223</v>
      </c>
      <c r="F106" s="18">
        <f>AVERAGE(F79:F105)</f>
        <v>0.5852173913043479</v>
      </c>
      <c r="G106">
        <f>G105-G78</f>
        <v>0.6000000000000014</v>
      </c>
      <c r="H106" t="s">
        <v>63</v>
      </c>
      <c r="J106" s="34" t="s">
        <v>64</v>
      </c>
      <c r="K106" s="17">
        <f>AVERAGE(K79:K105)</f>
        <v>5.477777777777778</v>
      </c>
    </row>
    <row r="107" spans="4:6" ht="12.75">
      <c r="D107" s="14" t="s">
        <v>50</v>
      </c>
      <c r="E107" s="21">
        <f>MAX(E79:E105)</f>
        <v>1.6</v>
      </c>
      <c r="F107" s="35">
        <f>MAX(F79:F105)</f>
        <v>1.1599999999999997</v>
      </c>
    </row>
    <row r="108" spans="4:5" ht="12.75">
      <c r="D108" s="14" t="s">
        <v>36</v>
      </c>
      <c r="E108" s="14">
        <f>COUNT(E79:E105)</f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6" topLeftCell="A57" activePane="bottomLeft" state="frozen"/>
      <selection pane="topLeft" activeCell="A1" sqref="A1"/>
      <selection pane="bottomLeft" activeCell="A83" sqref="A83:L85"/>
    </sheetView>
  </sheetViews>
  <sheetFormatPr defaultColWidth="9.140625" defaultRowHeight="12.75"/>
  <cols>
    <col min="2" max="2" width="15.00390625" style="0" customWidth="1"/>
  </cols>
  <sheetData>
    <row r="1" ht="12.75">
      <c r="A1" t="s">
        <v>51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2" t="s">
        <v>60</v>
      </c>
    </row>
    <row r="6" spans="1:12" ht="12.75">
      <c r="A6" t="s">
        <v>21</v>
      </c>
      <c r="B6" t="s">
        <v>2</v>
      </c>
      <c r="C6" t="s">
        <v>52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40969</v>
      </c>
      <c r="D7">
        <v>9.8</v>
      </c>
      <c r="G7">
        <v>10.6</v>
      </c>
      <c r="H7">
        <v>-9</v>
      </c>
      <c r="I7">
        <v>-1.7</v>
      </c>
      <c r="J7">
        <v>-13.7</v>
      </c>
      <c r="K7">
        <v>-8.9</v>
      </c>
      <c r="L7">
        <v>44</v>
      </c>
    </row>
    <row r="8" spans="1:12" ht="12.75">
      <c r="A8">
        <v>531</v>
      </c>
      <c r="B8" s="10">
        <v>40970</v>
      </c>
      <c r="D8">
        <v>9.9</v>
      </c>
      <c r="G8">
        <v>10.6</v>
      </c>
      <c r="H8">
        <v>-17.4</v>
      </c>
      <c r="I8">
        <v>-5.6</v>
      </c>
      <c r="J8">
        <v>-17.4</v>
      </c>
      <c r="K8">
        <v>-11.2</v>
      </c>
      <c r="L8">
        <v>45</v>
      </c>
    </row>
    <row r="9" spans="1:12" ht="12.75">
      <c r="A9">
        <v>531</v>
      </c>
      <c r="B9" s="10">
        <v>40971</v>
      </c>
      <c r="D9">
        <v>10</v>
      </c>
      <c r="G9">
        <v>10.7</v>
      </c>
      <c r="H9">
        <v>-19.4</v>
      </c>
      <c r="I9">
        <v>-10</v>
      </c>
      <c r="J9">
        <v>-20</v>
      </c>
      <c r="K9">
        <v>-16.7</v>
      </c>
      <c r="L9">
        <v>45</v>
      </c>
    </row>
    <row r="10" spans="1:12" ht="12.75">
      <c r="A10">
        <v>531</v>
      </c>
      <c r="B10" s="10">
        <v>40972</v>
      </c>
      <c r="D10">
        <v>10.1</v>
      </c>
      <c r="G10">
        <v>10.9</v>
      </c>
      <c r="H10">
        <v>-7.1</v>
      </c>
      <c r="I10">
        <v>-7.1</v>
      </c>
      <c r="J10">
        <v>-19.5</v>
      </c>
      <c r="K10">
        <v>-12.6</v>
      </c>
      <c r="L10">
        <v>44</v>
      </c>
    </row>
    <row r="11" spans="1:12" ht="12.75">
      <c r="A11">
        <v>531</v>
      </c>
      <c r="B11" s="10">
        <v>40973</v>
      </c>
      <c r="D11">
        <v>10.2</v>
      </c>
      <c r="G11">
        <v>11</v>
      </c>
      <c r="H11">
        <v>-4</v>
      </c>
      <c r="I11">
        <v>3.2</v>
      </c>
      <c r="J11">
        <v>-8.9</v>
      </c>
      <c r="K11">
        <v>-4</v>
      </c>
      <c r="L11">
        <v>43</v>
      </c>
    </row>
    <row r="12" spans="1:12" ht="12.75">
      <c r="A12">
        <v>531</v>
      </c>
      <c r="B12" s="10">
        <v>40974</v>
      </c>
      <c r="D12">
        <v>10.2</v>
      </c>
      <c r="G12">
        <v>11</v>
      </c>
      <c r="H12">
        <v>-1.8</v>
      </c>
      <c r="I12">
        <v>4.4</v>
      </c>
      <c r="J12">
        <v>-5.2</v>
      </c>
      <c r="K12">
        <v>-1.1</v>
      </c>
      <c r="L12">
        <v>42</v>
      </c>
    </row>
    <row r="13" spans="1:12" ht="12.75">
      <c r="A13">
        <v>531</v>
      </c>
      <c r="B13" s="10">
        <v>40975</v>
      </c>
      <c r="D13">
        <v>10.2</v>
      </c>
      <c r="G13">
        <v>11</v>
      </c>
      <c r="H13">
        <v>-2.9</v>
      </c>
      <c r="I13">
        <v>7.9</v>
      </c>
      <c r="J13">
        <v>-3.3</v>
      </c>
      <c r="K13">
        <v>0.6</v>
      </c>
      <c r="L13">
        <v>42</v>
      </c>
    </row>
    <row r="14" spans="1:12" ht="12.75">
      <c r="A14">
        <v>531</v>
      </c>
      <c r="B14" s="10">
        <v>40976</v>
      </c>
      <c r="D14">
        <v>10.1</v>
      </c>
      <c r="G14">
        <v>11</v>
      </c>
      <c r="H14">
        <v>-8.4</v>
      </c>
      <c r="I14">
        <v>2.4</v>
      </c>
      <c r="J14">
        <v>-8.6</v>
      </c>
      <c r="K14">
        <v>-4.1</v>
      </c>
      <c r="L14">
        <v>41</v>
      </c>
    </row>
    <row r="15" spans="1:12" ht="12.75">
      <c r="A15">
        <v>531</v>
      </c>
      <c r="B15" s="10">
        <v>40977</v>
      </c>
      <c r="D15">
        <v>10.1</v>
      </c>
      <c r="G15">
        <v>11</v>
      </c>
      <c r="H15">
        <v>-8.5</v>
      </c>
      <c r="I15">
        <v>2.8</v>
      </c>
      <c r="J15">
        <v>-13.1</v>
      </c>
      <c r="K15">
        <v>-5.8</v>
      </c>
      <c r="L15">
        <v>41</v>
      </c>
    </row>
    <row r="16" spans="1:12" ht="12.75">
      <c r="A16">
        <v>531</v>
      </c>
      <c r="B16" s="10">
        <v>40978</v>
      </c>
      <c r="D16">
        <v>10.1</v>
      </c>
      <c r="G16">
        <v>11</v>
      </c>
      <c r="H16">
        <v>-5.7</v>
      </c>
      <c r="I16">
        <v>6.3</v>
      </c>
      <c r="J16">
        <v>-9.2</v>
      </c>
      <c r="K16">
        <v>-2.8</v>
      </c>
      <c r="L16">
        <v>41</v>
      </c>
    </row>
    <row r="17" spans="1:12" ht="12.75">
      <c r="A17">
        <v>531</v>
      </c>
      <c r="B17" s="10">
        <v>40979</v>
      </c>
      <c r="D17">
        <v>10.1</v>
      </c>
      <c r="G17">
        <v>11</v>
      </c>
      <c r="H17">
        <v>-5.4</v>
      </c>
      <c r="I17">
        <v>7</v>
      </c>
      <c r="J17">
        <v>-6.1</v>
      </c>
      <c r="K17">
        <v>-1.2</v>
      </c>
      <c r="L17">
        <v>40</v>
      </c>
    </row>
    <row r="18" spans="1:12" ht="12.75">
      <c r="A18">
        <v>531</v>
      </c>
      <c r="B18" s="10">
        <v>40980</v>
      </c>
      <c r="D18">
        <v>10.1</v>
      </c>
      <c r="G18">
        <v>11</v>
      </c>
      <c r="H18">
        <v>-2.9</v>
      </c>
      <c r="I18">
        <v>4.1</v>
      </c>
      <c r="J18">
        <v>-7.4</v>
      </c>
      <c r="K18">
        <v>-2.4</v>
      </c>
      <c r="L18">
        <v>39</v>
      </c>
    </row>
    <row r="19" spans="1:12" ht="12.75">
      <c r="A19">
        <v>531</v>
      </c>
      <c r="B19" s="10">
        <v>40981</v>
      </c>
      <c r="D19">
        <v>10.1</v>
      </c>
      <c r="G19">
        <v>11</v>
      </c>
      <c r="H19">
        <v>-1.5</v>
      </c>
      <c r="I19">
        <v>6.7</v>
      </c>
      <c r="J19">
        <v>-4.4</v>
      </c>
      <c r="K19">
        <v>-0.4</v>
      </c>
      <c r="L19">
        <v>39</v>
      </c>
    </row>
    <row r="20" spans="1:12" ht="12.75">
      <c r="A20">
        <v>531</v>
      </c>
      <c r="B20" s="10">
        <v>40982</v>
      </c>
      <c r="D20">
        <v>10.1</v>
      </c>
      <c r="G20">
        <v>11</v>
      </c>
      <c r="H20">
        <v>-1.1</v>
      </c>
      <c r="I20">
        <v>8.5</v>
      </c>
      <c r="J20">
        <v>-3.7</v>
      </c>
      <c r="K20">
        <v>1.2</v>
      </c>
      <c r="L20">
        <v>39</v>
      </c>
    </row>
    <row r="21" spans="1:12" ht="12.75">
      <c r="A21">
        <v>531</v>
      </c>
      <c r="B21" s="10">
        <v>40983</v>
      </c>
      <c r="D21">
        <v>10.1</v>
      </c>
      <c r="G21">
        <v>11</v>
      </c>
      <c r="H21">
        <v>-2.6</v>
      </c>
      <c r="I21">
        <v>8.5</v>
      </c>
      <c r="J21">
        <v>-2.7</v>
      </c>
      <c r="K21">
        <v>1.7</v>
      </c>
      <c r="L21">
        <v>38</v>
      </c>
    </row>
    <row r="22" spans="1:12" ht="12.75">
      <c r="A22">
        <v>531</v>
      </c>
      <c r="B22" s="10">
        <v>40984</v>
      </c>
      <c r="D22">
        <v>10.1</v>
      </c>
      <c r="G22">
        <v>11</v>
      </c>
      <c r="H22">
        <v>-0.8</v>
      </c>
      <c r="I22">
        <v>8.9</v>
      </c>
      <c r="J22">
        <v>-4.2</v>
      </c>
      <c r="K22">
        <v>1.5</v>
      </c>
      <c r="L22">
        <v>38</v>
      </c>
    </row>
    <row r="23" spans="1:12" ht="12.75">
      <c r="A23">
        <v>531</v>
      </c>
      <c r="B23" s="10">
        <v>40985</v>
      </c>
      <c r="D23">
        <v>10.1</v>
      </c>
      <c r="G23">
        <v>11</v>
      </c>
      <c r="H23">
        <v>-0.8</v>
      </c>
      <c r="I23">
        <v>9.6</v>
      </c>
      <c r="J23">
        <v>-1.2</v>
      </c>
      <c r="K23">
        <v>2.6</v>
      </c>
      <c r="L23">
        <v>38</v>
      </c>
    </row>
    <row r="24" spans="1:12" ht="12.75">
      <c r="A24">
        <v>531</v>
      </c>
      <c r="B24" s="10">
        <v>40986</v>
      </c>
      <c r="D24">
        <v>10.1</v>
      </c>
      <c r="G24">
        <v>11</v>
      </c>
      <c r="H24">
        <v>-0.8</v>
      </c>
      <c r="I24">
        <v>9.7</v>
      </c>
      <c r="J24">
        <v>-1.9</v>
      </c>
      <c r="K24">
        <v>2.1</v>
      </c>
      <c r="L24">
        <v>38</v>
      </c>
    </row>
    <row r="25" spans="1:12" ht="12.75">
      <c r="A25">
        <v>531</v>
      </c>
      <c r="B25" s="10">
        <v>40987</v>
      </c>
      <c r="D25">
        <v>10.1</v>
      </c>
      <c r="G25">
        <v>11</v>
      </c>
      <c r="H25">
        <v>-13</v>
      </c>
      <c r="I25">
        <v>3.6</v>
      </c>
      <c r="J25">
        <v>-13</v>
      </c>
      <c r="K25">
        <v>-3.6</v>
      </c>
      <c r="L25">
        <v>38</v>
      </c>
    </row>
    <row r="26" spans="1:12" ht="12.75">
      <c r="A26">
        <v>531</v>
      </c>
      <c r="B26" s="10">
        <v>40988</v>
      </c>
      <c r="D26">
        <v>10.1</v>
      </c>
      <c r="G26">
        <v>11</v>
      </c>
      <c r="H26">
        <v>-13</v>
      </c>
      <c r="I26">
        <v>-3.4</v>
      </c>
      <c r="J26">
        <v>-15.1</v>
      </c>
      <c r="K26">
        <v>-10.6</v>
      </c>
      <c r="L26">
        <v>38</v>
      </c>
    </row>
    <row r="27" spans="1:12" ht="12.75">
      <c r="A27">
        <v>531</v>
      </c>
      <c r="B27" s="10">
        <v>40989</v>
      </c>
      <c r="D27">
        <v>10.1</v>
      </c>
      <c r="G27">
        <v>11</v>
      </c>
      <c r="H27">
        <v>-11.7</v>
      </c>
      <c r="I27">
        <v>-2.3</v>
      </c>
      <c r="J27">
        <v>-15.3</v>
      </c>
      <c r="K27">
        <v>-9.9</v>
      </c>
      <c r="L27">
        <v>38</v>
      </c>
    </row>
    <row r="28" spans="1:12" ht="12.75">
      <c r="A28">
        <v>531</v>
      </c>
      <c r="B28" s="10">
        <v>40990</v>
      </c>
      <c r="D28">
        <v>10.2</v>
      </c>
      <c r="G28">
        <v>11.1</v>
      </c>
      <c r="H28">
        <v>-6</v>
      </c>
      <c r="I28">
        <v>4.3</v>
      </c>
      <c r="J28">
        <v>-12</v>
      </c>
      <c r="K28">
        <v>-4.3</v>
      </c>
      <c r="L28">
        <v>35</v>
      </c>
    </row>
    <row r="29" spans="1:12" ht="12.75">
      <c r="A29">
        <v>531</v>
      </c>
      <c r="B29" s="10">
        <v>40991</v>
      </c>
      <c r="D29">
        <v>10.2</v>
      </c>
      <c r="G29">
        <v>11.1</v>
      </c>
      <c r="H29">
        <v>-2.1</v>
      </c>
      <c r="I29">
        <v>8.5</v>
      </c>
      <c r="J29">
        <v>-7.1</v>
      </c>
      <c r="K29">
        <v>-0.3</v>
      </c>
      <c r="L29">
        <v>35</v>
      </c>
    </row>
    <row r="30" spans="1:12" ht="12.75">
      <c r="A30">
        <v>531</v>
      </c>
      <c r="B30" s="10">
        <v>40992</v>
      </c>
      <c r="D30">
        <v>10.2</v>
      </c>
      <c r="G30">
        <v>11.1</v>
      </c>
      <c r="H30">
        <v>1.3</v>
      </c>
      <c r="I30">
        <v>13.1</v>
      </c>
      <c r="J30">
        <v>-2.9</v>
      </c>
      <c r="K30">
        <v>4.5</v>
      </c>
      <c r="L30">
        <v>34</v>
      </c>
    </row>
    <row r="31" spans="1:12" ht="12.75">
      <c r="A31">
        <v>531</v>
      </c>
      <c r="B31" s="10">
        <v>40993</v>
      </c>
      <c r="D31">
        <v>10.2</v>
      </c>
      <c r="G31">
        <v>11.1</v>
      </c>
      <c r="H31">
        <v>0.9</v>
      </c>
      <c r="I31">
        <v>12.1</v>
      </c>
      <c r="J31">
        <v>-1.4</v>
      </c>
      <c r="K31">
        <v>4.2</v>
      </c>
      <c r="L31">
        <v>34</v>
      </c>
    </row>
    <row r="32" spans="1:12" ht="12.75">
      <c r="A32">
        <v>531</v>
      </c>
      <c r="B32" s="10">
        <v>40994</v>
      </c>
      <c r="D32">
        <v>10.2</v>
      </c>
      <c r="G32">
        <v>11.1</v>
      </c>
      <c r="H32">
        <v>1.2</v>
      </c>
      <c r="I32">
        <v>12.4</v>
      </c>
      <c r="J32">
        <v>0.2</v>
      </c>
      <c r="K32">
        <v>4.9</v>
      </c>
      <c r="L32">
        <v>33</v>
      </c>
    </row>
    <row r="33" spans="1:12" ht="12.75">
      <c r="A33">
        <v>531</v>
      </c>
      <c r="B33" s="10">
        <v>40995</v>
      </c>
      <c r="D33">
        <v>10.2</v>
      </c>
      <c r="G33">
        <v>11.1</v>
      </c>
      <c r="H33">
        <v>-1.4</v>
      </c>
      <c r="I33">
        <v>8.7</v>
      </c>
      <c r="J33">
        <v>-2.2</v>
      </c>
      <c r="K33">
        <v>2.2</v>
      </c>
      <c r="L33">
        <v>33</v>
      </c>
    </row>
    <row r="34" spans="1:12" ht="12.75">
      <c r="A34" s="27">
        <v>531</v>
      </c>
      <c r="B34" s="28">
        <v>40996</v>
      </c>
      <c r="C34" s="27"/>
      <c r="D34" s="27">
        <v>10.2</v>
      </c>
      <c r="E34" s="27"/>
      <c r="F34" s="27"/>
      <c r="G34" s="27">
        <v>11.1</v>
      </c>
      <c r="H34" s="27">
        <v>-0.4</v>
      </c>
      <c r="I34" s="27">
        <v>8.7</v>
      </c>
      <c r="J34" s="27">
        <v>-2.9</v>
      </c>
      <c r="K34" s="27">
        <v>1.8</v>
      </c>
      <c r="L34" s="27">
        <v>33</v>
      </c>
    </row>
    <row r="35" spans="1:12" ht="12.75">
      <c r="A35">
        <v>531</v>
      </c>
      <c r="B35" s="10">
        <v>40997</v>
      </c>
      <c r="D35">
        <v>10</v>
      </c>
      <c r="E35" s="14">
        <f>D34-D35</f>
        <v>0.1999999999999993</v>
      </c>
      <c r="G35">
        <v>11.1</v>
      </c>
      <c r="H35">
        <v>0.8</v>
      </c>
      <c r="I35">
        <v>10.5</v>
      </c>
      <c r="J35">
        <v>-1.7</v>
      </c>
      <c r="K35">
        <v>3.2</v>
      </c>
      <c r="L35">
        <v>32</v>
      </c>
    </row>
    <row r="36" spans="1:12" ht="12.75">
      <c r="A36">
        <v>531</v>
      </c>
      <c r="B36" s="10">
        <v>40998</v>
      </c>
      <c r="D36">
        <v>10</v>
      </c>
      <c r="E36" s="14">
        <f aca="true" t="shared" si="0" ref="E36:E48">D35-D36</f>
        <v>0</v>
      </c>
      <c r="G36">
        <v>11.1</v>
      </c>
      <c r="H36">
        <v>-0.4</v>
      </c>
      <c r="I36">
        <v>8.3</v>
      </c>
      <c r="J36">
        <v>-2.6</v>
      </c>
      <c r="K36">
        <v>2.2</v>
      </c>
      <c r="L36">
        <v>31</v>
      </c>
    </row>
    <row r="37" spans="1:12" ht="12.75">
      <c r="A37">
        <v>531</v>
      </c>
      <c r="B37" s="10">
        <v>40999</v>
      </c>
      <c r="D37">
        <v>10</v>
      </c>
      <c r="E37" s="14">
        <f t="shared" si="0"/>
        <v>0</v>
      </c>
      <c r="G37">
        <v>11.1</v>
      </c>
      <c r="H37">
        <v>0.9</v>
      </c>
      <c r="I37">
        <v>10.1</v>
      </c>
      <c r="J37">
        <v>-1.4</v>
      </c>
      <c r="K37">
        <v>3.5</v>
      </c>
      <c r="L37">
        <v>30</v>
      </c>
    </row>
    <row r="38" spans="1:12" ht="12.75">
      <c r="A38">
        <v>531</v>
      </c>
      <c r="B38" s="10">
        <v>41000</v>
      </c>
      <c r="D38">
        <v>9.9</v>
      </c>
      <c r="E38" s="14">
        <f t="shared" si="0"/>
        <v>0.09999999999999964</v>
      </c>
      <c r="G38">
        <v>11.1</v>
      </c>
      <c r="H38">
        <v>4.1</v>
      </c>
      <c r="I38">
        <v>13.2</v>
      </c>
      <c r="J38">
        <v>-0.5</v>
      </c>
      <c r="K38">
        <v>5.8</v>
      </c>
      <c r="L38">
        <v>29</v>
      </c>
    </row>
    <row r="39" spans="1:12" ht="12.75">
      <c r="A39">
        <v>531</v>
      </c>
      <c r="B39" s="10">
        <v>41001</v>
      </c>
      <c r="D39">
        <v>9.7</v>
      </c>
      <c r="E39" s="14">
        <f t="shared" si="0"/>
        <v>0.20000000000000107</v>
      </c>
      <c r="F39">
        <f>AVERAGE(E35:E39)</f>
        <v>0.1</v>
      </c>
      <c r="G39">
        <v>11.1</v>
      </c>
      <c r="H39">
        <v>-2.3</v>
      </c>
      <c r="I39">
        <v>13</v>
      </c>
      <c r="J39">
        <v>-2.3</v>
      </c>
      <c r="K39">
        <v>5.6</v>
      </c>
      <c r="L39">
        <v>28</v>
      </c>
    </row>
    <row r="40" spans="1:12" ht="12.75">
      <c r="A40">
        <v>531</v>
      </c>
      <c r="B40" s="10">
        <v>41002</v>
      </c>
      <c r="D40">
        <v>9.5</v>
      </c>
      <c r="E40" s="14">
        <f t="shared" si="0"/>
        <v>0.1999999999999993</v>
      </c>
      <c r="F40">
        <f>AVERAGE(E36:E40)</f>
        <v>0.1</v>
      </c>
      <c r="G40">
        <v>11.1</v>
      </c>
      <c r="H40">
        <v>-6.5</v>
      </c>
      <c r="I40">
        <v>4.3</v>
      </c>
      <c r="J40">
        <v>-7</v>
      </c>
      <c r="K40">
        <v>-2.9</v>
      </c>
      <c r="L40">
        <v>28</v>
      </c>
    </row>
    <row r="41" spans="1:12" ht="12.75">
      <c r="A41">
        <v>531</v>
      </c>
      <c r="B41" s="10">
        <v>41003</v>
      </c>
      <c r="D41">
        <v>9.5</v>
      </c>
      <c r="E41" s="14">
        <f t="shared" si="0"/>
        <v>0</v>
      </c>
      <c r="F41">
        <f>AVERAGE(E37:E41)</f>
        <v>0.1</v>
      </c>
      <c r="G41">
        <v>11.1</v>
      </c>
      <c r="H41">
        <v>-3.9</v>
      </c>
      <c r="I41">
        <v>2.7</v>
      </c>
      <c r="J41">
        <v>-7.5</v>
      </c>
      <c r="K41">
        <v>-3.2</v>
      </c>
      <c r="L41">
        <v>26</v>
      </c>
    </row>
    <row r="42" spans="1:12" ht="12.75">
      <c r="A42">
        <v>531</v>
      </c>
      <c r="B42" s="10">
        <v>41004</v>
      </c>
      <c r="D42">
        <v>9.5</v>
      </c>
      <c r="E42" s="14">
        <f t="shared" si="0"/>
        <v>0</v>
      </c>
      <c r="F42">
        <f aca="true" t="shared" si="1" ref="F42:F48">AVERAGE(E38:E42)</f>
        <v>0.1</v>
      </c>
      <c r="G42">
        <v>11.1</v>
      </c>
      <c r="H42">
        <v>0.2</v>
      </c>
      <c r="I42">
        <v>9.8</v>
      </c>
      <c r="J42">
        <v>-5.9</v>
      </c>
      <c r="K42">
        <v>1.6</v>
      </c>
      <c r="L42">
        <v>26</v>
      </c>
    </row>
    <row r="43" spans="1:12" ht="12.75">
      <c r="A43">
        <v>531</v>
      </c>
      <c r="B43" s="10">
        <v>41005</v>
      </c>
      <c r="D43">
        <v>9.3</v>
      </c>
      <c r="E43" s="14">
        <f t="shared" si="0"/>
        <v>0.1999999999999993</v>
      </c>
      <c r="F43">
        <f t="shared" si="1"/>
        <v>0.11999999999999993</v>
      </c>
      <c r="G43">
        <v>11.1</v>
      </c>
      <c r="H43">
        <v>-0.3</v>
      </c>
      <c r="I43">
        <v>10</v>
      </c>
      <c r="J43">
        <v>-1.8</v>
      </c>
      <c r="K43">
        <v>2.8</v>
      </c>
      <c r="L43">
        <v>26</v>
      </c>
    </row>
    <row r="44" spans="1:12" ht="12.75">
      <c r="A44">
        <v>531</v>
      </c>
      <c r="B44" s="10">
        <v>41006</v>
      </c>
      <c r="D44">
        <v>9.3</v>
      </c>
      <c r="E44" s="14">
        <f t="shared" si="0"/>
        <v>0</v>
      </c>
      <c r="F44">
        <f t="shared" si="1"/>
        <v>0.07999999999999971</v>
      </c>
      <c r="G44">
        <v>11.1</v>
      </c>
      <c r="H44">
        <v>-6.1</v>
      </c>
      <c r="I44">
        <v>8.1</v>
      </c>
      <c r="J44">
        <v>-6.2</v>
      </c>
      <c r="K44">
        <v>0.6</v>
      </c>
      <c r="L44">
        <v>25</v>
      </c>
    </row>
    <row r="45" spans="1:12" ht="12.75">
      <c r="A45">
        <v>531</v>
      </c>
      <c r="B45" s="10">
        <v>41007</v>
      </c>
      <c r="D45">
        <v>9.2</v>
      </c>
      <c r="E45" s="14">
        <f t="shared" si="0"/>
        <v>0.10000000000000142</v>
      </c>
      <c r="F45">
        <f t="shared" si="1"/>
        <v>0.060000000000000143</v>
      </c>
      <c r="G45">
        <v>11.1</v>
      </c>
      <c r="H45">
        <v>-1.1</v>
      </c>
      <c r="I45">
        <v>7.2</v>
      </c>
      <c r="J45">
        <v>-7</v>
      </c>
      <c r="K45">
        <v>-0.3</v>
      </c>
      <c r="L45">
        <v>24</v>
      </c>
    </row>
    <row r="46" spans="1:12" ht="12.75">
      <c r="A46">
        <v>531</v>
      </c>
      <c r="B46" s="10">
        <v>41008</v>
      </c>
      <c r="D46">
        <v>9</v>
      </c>
      <c r="E46" s="14">
        <f t="shared" si="0"/>
        <v>0.1999999999999993</v>
      </c>
      <c r="F46">
        <f t="shared" si="1"/>
        <v>0.1</v>
      </c>
      <c r="G46">
        <v>11.1</v>
      </c>
      <c r="H46">
        <v>0.7</v>
      </c>
      <c r="I46">
        <v>9.8</v>
      </c>
      <c r="J46">
        <v>-2.2</v>
      </c>
      <c r="K46">
        <v>3.2</v>
      </c>
      <c r="L46">
        <v>23</v>
      </c>
    </row>
    <row r="47" spans="1:12" ht="12.75">
      <c r="A47">
        <v>531</v>
      </c>
      <c r="B47" s="10">
        <v>41009</v>
      </c>
      <c r="D47">
        <v>8.7</v>
      </c>
      <c r="E47" s="14">
        <f t="shared" si="0"/>
        <v>0.3000000000000007</v>
      </c>
      <c r="F47">
        <f t="shared" si="1"/>
        <v>0.16000000000000014</v>
      </c>
      <c r="G47">
        <v>11.1</v>
      </c>
      <c r="H47">
        <v>1.2</v>
      </c>
      <c r="I47">
        <v>10.9</v>
      </c>
      <c r="J47">
        <v>0.1</v>
      </c>
      <c r="K47">
        <v>4.9</v>
      </c>
      <c r="L47">
        <v>22</v>
      </c>
    </row>
    <row r="48" spans="1:12" ht="12.75">
      <c r="A48">
        <v>531</v>
      </c>
      <c r="B48" s="10">
        <v>41010</v>
      </c>
      <c r="D48">
        <v>8.5</v>
      </c>
      <c r="E48" s="14">
        <f t="shared" si="0"/>
        <v>0.1999999999999993</v>
      </c>
      <c r="F48">
        <f t="shared" si="1"/>
        <v>0.16000000000000014</v>
      </c>
      <c r="G48">
        <v>11.1</v>
      </c>
      <c r="H48">
        <v>1.5</v>
      </c>
      <c r="I48">
        <v>13.1</v>
      </c>
      <c r="J48">
        <v>-0.6</v>
      </c>
      <c r="K48">
        <v>5.4</v>
      </c>
      <c r="L48">
        <v>22</v>
      </c>
    </row>
    <row r="49" spans="1:12" ht="12.75">
      <c r="A49">
        <v>531</v>
      </c>
      <c r="B49" s="10">
        <v>41011</v>
      </c>
      <c r="D49">
        <v>8.4</v>
      </c>
      <c r="E49" s="14">
        <f aca="true" t="shared" si="2" ref="E49:E82">D48-D49</f>
        <v>0.09999999999999964</v>
      </c>
      <c r="F49">
        <f aca="true" t="shared" si="3" ref="F49:F82">AVERAGE(E45:E49)</f>
        <v>0.18000000000000008</v>
      </c>
      <c r="G49">
        <v>11.1</v>
      </c>
      <c r="H49">
        <v>-0.8</v>
      </c>
      <c r="I49">
        <v>13</v>
      </c>
      <c r="J49">
        <v>-0.8</v>
      </c>
      <c r="K49">
        <v>3.9</v>
      </c>
      <c r="L49">
        <v>-99.9</v>
      </c>
    </row>
    <row r="50" spans="1:12" ht="12.75">
      <c r="A50">
        <v>531</v>
      </c>
      <c r="B50" s="10">
        <v>41012</v>
      </c>
      <c r="D50">
        <v>8.5</v>
      </c>
      <c r="E50" s="14">
        <f t="shared" si="2"/>
        <v>-0.09999999999999964</v>
      </c>
      <c r="F50">
        <f t="shared" si="3"/>
        <v>0.13999999999999985</v>
      </c>
      <c r="G50">
        <v>11.2</v>
      </c>
      <c r="H50">
        <v>-6.4</v>
      </c>
      <c r="I50">
        <v>4.7</v>
      </c>
      <c r="J50">
        <v>-6.4</v>
      </c>
      <c r="K50">
        <v>-1.5</v>
      </c>
      <c r="L50">
        <v>22</v>
      </c>
    </row>
    <row r="51" spans="1:12" ht="12.75">
      <c r="A51">
        <v>531</v>
      </c>
      <c r="B51" s="10">
        <v>41013</v>
      </c>
      <c r="D51">
        <v>8.3</v>
      </c>
      <c r="E51" s="14">
        <f t="shared" si="2"/>
        <v>0.1999999999999993</v>
      </c>
      <c r="F51">
        <f t="shared" si="3"/>
        <v>0.13999999999999985</v>
      </c>
      <c r="G51">
        <v>11.3</v>
      </c>
      <c r="H51">
        <v>-5</v>
      </c>
      <c r="I51">
        <v>5.1</v>
      </c>
      <c r="J51">
        <v>-7</v>
      </c>
      <c r="K51">
        <v>-2.4</v>
      </c>
      <c r="L51">
        <v>22</v>
      </c>
    </row>
    <row r="52" spans="1:12" ht="12.75">
      <c r="A52">
        <v>531</v>
      </c>
      <c r="B52" s="10">
        <v>41014</v>
      </c>
      <c r="D52">
        <v>8.6</v>
      </c>
      <c r="E52" s="14">
        <f t="shared" si="2"/>
        <v>-0.29999999999999893</v>
      </c>
      <c r="F52">
        <f t="shared" si="3"/>
        <v>0.019999999999999928</v>
      </c>
      <c r="G52">
        <v>11.6</v>
      </c>
      <c r="H52">
        <v>-6.3</v>
      </c>
      <c r="I52">
        <v>4.7</v>
      </c>
      <c r="J52">
        <v>-6.4</v>
      </c>
      <c r="K52">
        <v>-3.6</v>
      </c>
      <c r="L52">
        <v>-99.9</v>
      </c>
    </row>
    <row r="53" spans="1:12" ht="12.75">
      <c r="A53">
        <v>531</v>
      </c>
      <c r="B53" s="10">
        <v>41015</v>
      </c>
      <c r="D53">
        <v>8.9</v>
      </c>
      <c r="E53" s="14">
        <f t="shared" si="2"/>
        <v>-0.3000000000000007</v>
      </c>
      <c r="F53">
        <f t="shared" si="3"/>
        <v>-0.08000000000000007</v>
      </c>
      <c r="G53">
        <v>12</v>
      </c>
      <c r="H53">
        <v>-7.3</v>
      </c>
      <c r="I53">
        <v>-1.5</v>
      </c>
      <c r="J53">
        <v>-7.9</v>
      </c>
      <c r="K53">
        <v>-5.8</v>
      </c>
      <c r="L53">
        <v>-99.9</v>
      </c>
    </row>
    <row r="54" spans="1:12" ht="12.75">
      <c r="A54">
        <v>531</v>
      </c>
      <c r="B54" s="10">
        <v>41016</v>
      </c>
      <c r="D54">
        <v>9</v>
      </c>
      <c r="E54" s="14">
        <f t="shared" si="2"/>
        <v>-0.09999999999999964</v>
      </c>
      <c r="F54">
        <f t="shared" si="3"/>
        <v>-0.11999999999999993</v>
      </c>
      <c r="G54">
        <v>12.1</v>
      </c>
      <c r="H54">
        <v>-6.7</v>
      </c>
      <c r="I54">
        <v>1.5</v>
      </c>
      <c r="J54">
        <v>-8.8</v>
      </c>
      <c r="K54">
        <v>-4.5</v>
      </c>
      <c r="L54">
        <v>26</v>
      </c>
    </row>
    <row r="55" spans="1:12" ht="12.75">
      <c r="A55">
        <v>531</v>
      </c>
      <c r="B55" s="10">
        <v>41017</v>
      </c>
      <c r="D55">
        <v>9</v>
      </c>
      <c r="E55" s="14">
        <f t="shared" si="2"/>
        <v>0</v>
      </c>
      <c r="F55">
        <f t="shared" si="3"/>
        <v>-0.1</v>
      </c>
      <c r="G55">
        <v>12.2</v>
      </c>
      <c r="H55">
        <v>-1.5</v>
      </c>
      <c r="I55">
        <v>7.7</v>
      </c>
      <c r="J55">
        <v>-7.8</v>
      </c>
      <c r="K55">
        <v>-0.3</v>
      </c>
      <c r="L55">
        <v>24</v>
      </c>
    </row>
    <row r="56" spans="1:12" ht="12.75">
      <c r="A56">
        <v>531</v>
      </c>
      <c r="B56" s="10">
        <v>41018</v>
      </c>
      <c r="D56">
        <v>8.7</v>
      </c>
      <c r="E56" s="14">
        <f t="shared" si="2"/>
        <v>0.3000000000000007</v>
      </c>
      <c r="F56">
        <f t="shared" si="3"/>
        <v>-0.07999999999999971</v>
      </c>
      <c r="G56">
        <v>12.2</v>
      </c>
      <c r="H56">
        <v>-0.9</v>
      </c>
      <c r="I56">
        <v>9.8</v>
      </c>
      <c r="J56">
        <v>-2.3</v>
      </c>
      <c r="K56">
        <v>2.4</v>
      </c>
      <c r="L56">
        <v>-99.9</v>
      </c>
    </row>
    <row r="57" spans="1:12" ht="12.75">
      <c r="A57">
        <v>531</v>
      </c>
      <c r="B57" s="10">
        <v>41019</v>
      </c>
      <c r="D57">
        <v>8.8</v>
      </c>
      <c r="E57" s="14">
        <f t="shared" si="2"/>
        <v>-0.10000000000000142</v>
      </c>
      <c r="F57">
        <f t="shared" si="3"/>
        <v>-0.040000000000000216</v>
      </c>
      <c r="G57">
        <v>12.3</v>
      </c>
      <c r="H57">
        <v>-3.1</v>
      </c>
      <c r="I57">
        <v>6</v>
      </c>
      <c r="J57">
        <v>-3.2</v>
      </c>
      <c r="K57">
        <v>-0.8</v>
      </c>
      <c r="L57">
        <v>-99.9</v>
      </c>
    </row>
    <row r="58" spans="1:12" ht="12.75">
      <c r="A58">
        <v>531</v>
      </c>
      <c r="B58" s="10">
        <v>41020</v>
      </c>
      <c r="D58">
        <v>9</v>
      </c>
      <c r="E58" s="14">
        <f t="shared" si="2"/>
        <v>-0.1999999999999993</v>
      </c>
      <c r="F58">
        <f t="shared" si="3"/>
        <v>-0.019999999999999928</v>
      </c>
      <c r="G58">
        <v>12.4</v>
      </c>
      <c r="H58">
        <v>1.9</v>
      </c>
      <c r="I58">
        <v>7.3</v>
      </c>
      <c r="J58">
        <v>-4.5</v>
      </c>
      <c r="K58">
        <v>1.1</v>
      </c>
      <c r="L58">
        <v>23</v>
      </c>
    </row>
    <row r="59" spans="1:12" ht="12.75">
      <c r="A59">
        <v>531</v>
      </c>
      <c r="B59" s="10">
        <v>41021</v>
      </c>
      <c r="D59">
        <v>8.8</v>
      </c>
      <c r="E59" s="14">
        <f t="shared" si="2"/>
        <v>0.1999999999999993</v>
      </c>
      <c r="F59">
        <f t="shared" si="3"/>
        <v>0.039999999999999855</v>
      </c>
      <c r="G59">
        <v>12.4</v>
      </c>
      <c r="H59">
        <v>3.2</v>
      </c>
      <c r="I59">
        <v>10.9</v>
      </c>
      <c r="J59">
        <v>0.8</v>
      </c>
      <c r="K59">
        <v>5.1</v>
      </c>
      <c r="L59">
        <v>19</v>
      </c>
    </row>
    <row r="60" spans="1:12" ht="12.75">
      <c r="A60">
        <v>531</v>
      </c>
      <c r="B60" s="10">
        <v>41022</v>
      </c>
      <c r="D60">
        <v>8.4</v>
      </c>
      <c r="E60" s="14">
        <f t="shared" si="2"/>
        <v>0.40000000000000036</v>
      </c>
      <c r="F60">
        <f t="shared" si="3"/>
        <v>0.11999999999999993</v>
      </c>
      <c r="G60">
        <v>12.4</v>
      </c>
      <c r="H60">
        <v>2.4</v>
      </c>
      <c r="I60">
        <v>13</v>
      </c>
      <c r="J60">
        <v>0.5</v>
      </c>
      <c r="K60">
        <v>5.5</v>
      </c>
      <c r="L60">
        <v>18</v>
      </c>
    </row>
    <row r="61" spans="1:12" ht="12.75">
      <c r="A61">
        <v>531</v>
      </c>
      <c r="B61" s="10">
        <v>41023</v>
      </c>
      <c r="D61">
        <v>7.7</v>
      </c>
      <c r="E61" s="14">
        <f t="shared" si="2"/>
        <v>0.7000000000000002</v>
      </c>
      <c r="F61">
        <f t="shared" si="3"/>
        <v>0.19999999999999982</v>
      </c>
      <c r="G61">
        <v>12.4</v>
      </c>
      <c r="H61">
        <v>5.7</v>
      </c>
      <c r="I61">
        <v>14.7</v>
      </c>
      <c r="J61">
        <v>1.2</v>
      </c>
      <c r="K61">
        <v>7.6</v>
      </c>
      <c r="L61">
        <v>16</v>
      </c>
    </row>
    <row r="62" spans="1:12" ht="12.75">
      <c r="A62">
        <v>531</v>
      </c>
      <c r="B62" s="10">
        <v>41024</v>
      </c>
      <c r="D62">
        <v>7.1</v>
      </c>
      <c r="E62" s="14">
        <f t="shared" si="2"/>
        <v>0.6000000000000005</v>
      </c>
      <c r="F62">
        <f t="shared" si="3"/>
        <v>0.3400000000000002</v>
      </c>
      <c r="G62">
        <v>12.4</v>
      </c>
      <c r="H62">
        <v>5.9</v>
      </c>
      <c r="I62">
        <v>14.3</v>
      </c>
      <c r="J62">
        <v>5.1</v>
      </c>
      <c r="K62">
        <v>8.4</v>
      </c>
      <c r="L62">
        <v>16</v>
      </c>
    </row>
    <row r="63" spans="1:12" ht="12.75">
      <c r="A63">
        <v>531</v>
      </c>
      <c r="B63" s="10">
        <v>41025</v>
      </c>
      <c r="D63">
        <v>6.1</v>
      </c>
      <c r="E63" s="14">
        <f t="shared" si="2"/>
        <v>1</v>
      </c>
      <c r="F63">
        <f t="shared" si="3"/>
        <v>0.5800000000000001</v>
      </c>
      <c r="G63">
        <v>12.4</v>
      </c>
      <c r="H63">
        <v>4.7</v>
      </c>
      <c r="I63">
        <v>14.7</v>
      </c>
      <c r="J63">
        <v>3.5</v>
      </c>
      <c r="K63">
        <v>7.7</v>
      </c>
      <c r="L63">
        <v>15</v>
      </c>
    </row>
    <row r="64" spans="1:12" ht="12.75">
      <c r="A64">
        <v>531</v>
      </c>
      <c r="B64" s="10">
        <v>41026</v>
      </c>
      <c r="D64">
        <v>5.8</v>
      </c>
      <c r="E64" s="14">
        <f t="shared" si="2"/>
        <v>0.2999999999999998</v>
      </c>
      <c r="F64">
        <f t="shared" si="3"/>
        <v>0.6000000000000002</v>
      </c>
      <c r="G64">
        <v>12.5</v>
      </c>
      <c r="H64">
        <v>0.5</v>
      </c>
      <c r="I64">
        <v>12</v>
      </c>
      <c r="J64">
        <v>0.5</v>
      </c>
      <c r="K64">
        <v>5</v>
      </c>
      <c r="L64">
        <v>-99.9</v>
      </c>
    </row>
    <row r="65" spans="1:12" ht="12.75">
      <c r="A65">
        <v>531</v>
      </c>
      <c r="B65" s="10">
        <v>41027</v>
      </c>
      <c r="D65">
        <v>6</v>
      </c>
      <c r="E65" s="14">
        <f t="shared" si="2"/>
        <v>-0.20000000000000018</v>
      </c>
      <c r="F65">
        <f t="shared" si="3"/>
        <v>0.4800000000000001</v>
      </c>
      <c r="G65">
        <v>12.7</v>
      </c>
      <c r="H65">
        <v>-4.8</v>
      </c>
      <c r="I65">
        <v>3.9</v>
      </c>
      <c r="J65">
        <v>-5.1</v>
      </c>
      <c r="K65">
        <v>-0.1</v>
      </c>
      <c r="L65">
        <v>15</v>
      </c>
    </row>
    <row r="66" spans="1:12" ht="12.75">
      <c r="A66">
        <v>531</v>
      </c>
      <c r="B66" s="10">
        <v>41028</v>
      </c>
      <c r="D66">
        <v>6</v>
      </c>
      <c r="E66" s="14">
        <f t="shared" si="2"/>
        <v>0</v>
      </c>
      <c r="F66">
        <f t="shared" si="3"/>
        <v>0.34</v>
      </c>
      <c r="G66">
        <v>12.8</v>
      </c>
      <c r="H66">
        <v>-5.9</v>
      </c>
      <c r="I66">
        <v>5.3</v>
      </c>
      <c r="J66">
        <v>-7</v>
      </c>
      <c r="K66">
        <v>-1.8</v>
      </c>
      <c r="L66">
        <v>14</v>
      </c>
    </row>
    <row r="67" spans="1:12" ht="12.75">
      <c r="A67">
        <v>531</v>
      </c>
      <c r="B67" s="10">
        <v>41029</v>
      </c>
      <c r="D67">
        <v>5.8</v>
      </c>
      <c r="E67" s="14">
        <f t="shared" si="2"/>
        <v>0.20000000000000018</v>
      </c>
      <c r="F67">
        <f t="shared" si="3"/>
        <v>0.25999999999999995</v>
      </c>
      <c r="G67">
        <v>12.8</v>
      </c>
      <c r="H67">
        <v>-2.9</v>
      </c>
      <c r="I67">
        <v>8.3</v>
      </c>
      <c r="J67">
        <v>-6</v>
      </c>
      <c r="K67">
        <v>0.5</v>
      </c>
      <c r="L67">
        <v>12</v>
      </c>
    </row>
    <row r="68" spans="1:12" ht="12.75">
      <c r="A68">
        <v>531</v>
      </c>
      <c r="B68" s="10">
        <v>41030</v>
      </c>
      <c r="D68">
        <v>4.9</v>
      </c>
      <c r="E68" s="14">
        <f t="shared" si="2"/>
        <v>0.8999999999999995</v>
      </c>
      <c r="F68">
        <f t="shared" si="3"/>
        <v>0.23999999999999985</v>
      </c>
      <c r="G68">
        <v>12.8</v>
      </c>
      <c r="H68">
        <v>3.1</v>
      </c>
      <c r="I68">
        <v>10.2</v>
      </c>
      <c r="J68">
        <v>-3.8</v>
      </c>
      <c r="K68">
        <v>3.4</v>
      </c>
      <c r="L68">
        <v>9</v>
      </c>
    </row>
    <row r="69" spans="1:12" ht="12.75">
      <c r="A69">
        <v>531</v>
      </c>
      <c r="B69" s="10">
        <v>41031</v>
      </c>
      <c r="D69">
        <v>3.9</v>
      </c>
      <c r="E69" s="14">
        <f t="shared" si="2"/>
        <v>1.0000000000000004</v>
      </c>
      <c r="F69">
        <f t="shared" si="3"/>
        <v>0.38</v>
      </c>
      <c r="G69">
        <v>12.8</v>
      </c>
      <c r="H69">
        <v>1.6</v>
      </c>
      <c r="I69">
        <v>10.3</v>
      </c>
      <c r="J69">
        <v>1.5</v>
      </c>
      <c r="K69">
        <v>4.7</v>
      </c>
      <c r="L69">
        <v>8</v>
      </c>
    </row>
    <row r="70" spans="1:12" ht="12.75">
      <c r="A70">
        <v>531</v>
      </c>
      <c r="B70" s="10">
        <v>41032</v>
      </c>
      <c r="D70">
        <v>3.1</v>
      </c>
      <c r="E70" s="14">
        <f t="shared" si="2"/>
        <v>0.7999999999999998</v>
      </c>
      <c r="F70">
        <f t="shared" si="3"/>
        <v>0.58</v>
      </c>
      <c r="G70">
        <v>12.8</v>
      </c>
      <c r="H70">
        <v>1.9</v>
      </c>
      <c r="I70">
        <v>11.8</v>
      </c>
      <c r="J70">
        <v>0</v>
      </c>
      <c r="K70">
        <v>5.3</v>
      </c>
      <c r="L70">
        <v>6</v>
      </c>
    </row>
    <row r="71" spans="1:12" ht="12.75">
      <c r="A71">
        <v>531</v>
      </c>
      <c r="B71" s="10">
        <v>41033</v>
      </c>
      <c r="D71">
        <v>2.2</v>
      </c>
      <c r="E71" s="14">
        <f t="shared" si="2"/>
        <v>0.8999999999999999</v>
      </c>
      <c r="F71">
        <f t="shared" si="3"/>
        <v>0.76</v>
      </c>
      <c r="G71">
        <v>12.8</v>
      </c>
      <c r="H71">
        <v>4.4</v>
      </c>
      <c r="I71">
        <v>14.5</v>
      </c>
      <c r="J71">
        <v>0.8</v>
      </c>
      <c r="K71">
        <v>7.2</v>
      </c>
      <c r="L71">
        <v>2</v>
      </c>
    </row>
    <row r="72" spans="1:12" ht="12.75">
      <c r="A72">
        <v>531</v>
      </c>
      <c r="B72" s="10">
        <v>41034</v>
      </c>
      <c r="D72">
        <v>1.3</v>
      </c>
      <c r="E72" s="14">
        <f t="shared" si="2"/>
        <v>0.9000000000000001</v>
      </c>
      <c r="F72">
        <f t="shared" si="3"/>
        <v>0.9</v>
      </c>
      <c r="G72">
        <v>12.8</v>
      </c>
      <c r="H72">
        <v>5.1</v>
      </c>
      <c r="I72">
        <v>16.5</v>
      </c>
      <c r="J72">
        <v>2.8</v>
      </c>
      <c r="K72">
        <v>8.6</v>
      </c>
      <c r="L72">
        <v>1</v>
      </c>
    </row>
    <row r="73" spans="1:12" ht="12.75">
      <c r="A73">
        <v>531</v>
      </c>
      <c r="B73" s="10">
        <v>41035</v>
      </c>
      <c r="D73">
        <v>0.7</v>
      </c>
      <c r="E73" s="14">
        <f t="shared" si="2"/>
        <v>0.6000000000000001</v>
      </c>
      <c r="F73">
        <f t="shared" si="3"/>
        <v>0.8400000000000002</v>
      </c>
      <c r="G73">
        <v>12.7</v>
      </c>
      <c r="H73">
        <v>-0.5</v>
      </c>
      <c r="I73">
        <v>14.8</v>
      </c>
      <c r="J73">
        <v>-0.6</v>
      </c>
      <c r="K73">
        <v>7</v>
      </c>
      <c r="L73">
        <v>1</v>
      </c>
    </row>
    <row r="74" spans="1:12" ht="12.75">
      <c r="A74">
        <v>531</v>
      </c>
      <c r="B74" s="10">
        <v>41036</v>
      </c>
      <c r="D74">
        <v>0.8</v>
      </c>
      <c r="E74" s="14">
        <f t="shared" si="2"/>
        <v>-0.10000000000000009</v>
      </c>
      <c r="F74">
        <f t="shared" si="3"/>
        <v>0.6199999999999999</v>
      </c>
      <c r="G74">
        <v>12.8</v>
      </c>
      <c r="H74">
        <v>-1.2</v>
      </c>
      <c r="I74">
        <v>8.1</v>
      </c>
      <c r="J74">
        <v>-1.9</v>
      </c>
      <c r="K74">
        <v>1</v>
      </c>
      <c r="L74">
        <v>-99.9</v>
      </c>
    </row>
    <row r="75" spans="1:12" ht="12.75">
      <c r="A75">
        <v>531</v>
      </c>
      <c r="B75" s="10">
        <v>41037</v>
      </c>
      <c r="D75">
        <v>1.3</v>
      </c>
      <c r="E75" s="14">
        <f t="shared" si="2"/>
        <v>-0.5</v>
      </c>
      <c r="F75">
        <f t="shared" si="3"/>
        <v>0.36000000000000004</v>
      </c>
      <c r="G75">
        <v>13.4</v>
      </c>
      <c r="H75">
        <v>-4</v>
      </c>
      <c r="I75">
        <v>-0.1</v>
      </c>
      <c r="J75">
        <v>-5.4</v>
      </c>
      <c r="K75">
        <v>-2.6</v>
      </c>
      <c r="L75">
        <v>5</v>
      </c>
    </row>
    <row r="76" spans="1:12" ht="12.75">
      <c r="A76">
        <v>531</v>
      </c>
      <c r="B76" s="10">
        <v>41038</v>
      </c>
      <c r="D76">
        <v>1.1</v>
      </c>
      <c r="E76" s="14">
        <f t="shared" si="2"/>
        <v>0.19999999999999996</v>
      </c>
      <c r="F76">
        <f t="shared" si="3"/>
        <v>0.22000000000000003</v>
      </c>
      <c r="G76">
        <v>13.5</v>
      </c>
      <c r="H76">
        <v>-2.2</v>
      </c>
      <c r="I76">
        <v>5.7</v>
      </c>
      <c r="J76">
        <v>-5.7</v>
      </c>
      <c r="K76">
        <v>-0.1</v>
      </c>
      <c r="L76">
        <v>-1</v>
      </c>
    </row>
    <row r="77" spans="1:12" ht="12.75">
      <c r="A77">
        <v>531</v>
      </c>
      <c r="B77" s="10">
        <v>41039</v>
      </c>
      <c r="D77">
        <v>0.5</v>
      </c>
      <c r="E77" s="14">
        <f t="shared" si="2"/>
        <v>0.6000000000000001</v>
      </c>
      <c r="F77">
        <f t="shared" si="3"/>
        <v>0.16</v>
      </c>
      <c r="G77">
        <v>13.5</v>
      </c>
      <c r="H77">
        <v>2.8</v>
      </c>
      <c r="I77">
        <v>14.2</v>
      </c>
      <c r="J77">
        <v>-3.2</v>
      </c>
      <c r="K77">
        <v>4.9</v>
      </c>
      <c r="L77">
        <v>0</v>
      </c>
    </row>
    <row r="78" spans="1:12" ht="12.75">
      <c r="A78">
        <v>531</v>
      </c>
      <c r="B78" s="10">
        <v>41040</v>
      </c>
      <c r="D78">
        <v>0.2</v>
      </c>
      <c r="E78" s="14">
        <f t="shared" si="2"/>
        <v>0.3</v>
      </c>
      <c r="F78">
        <f t="shared" si="3"/>
        <v>0.09999999999999999</v>
      </c>
      <c r="G78">
        <v>13.5</v>
      </c>
      <c r="H78">
        <v>2.5</v>
      </c>
      <c r="I78">
        <v>14.8</v>
      </c>
      <c r="J78">
        <v>2.4</v>
      </c>
      <c r="K78">
        <v>7.3</v>
      </c>
      <c r="L78">
        <v>0</v>
      </c>
    </row>
    <row r="79" spans="1:12" ht="12.75">
      <c r="A79">
        <v>531</v>
      </c>
      <c r="B79" s="10">
        <v>41041</v>
      </c>
      <c r="D79">
        <v>0.6</v>
      </c>
      <c r="E79" s="14">
        <f t="shared" si="2"/>
        <v>-0.39999999999999997</v>
      </c>
      <c r="F79">
        <f t="shared" si="3"/>
        <v>0.04000000000000002</v>
      </c>
      <c r="G79">
        <v>13.9</v>
      </c>
      <c r="H79">
        <v>-2</v>
      </c>
      <c r="I79">
        <v>7.4</v>
      </c>
      <c r="J79">
        <v>-2.3</v>
      </c>
      <c r="K79">
        <v>0.7</v>
      </c>
      <c r="L79">
        <v>-99.9</v>
      </c>
    </row>
    <row r="80" spans="1:12" ht="12.75">
      <c r="A80">
        <v>531</v>
      </c>
      <c r="B80" s="10">
        <v>41042</v>
      </c>
      <c r="D80">
        <v>0.3</v>
      </c>
      <c r="E80" s="14">
        <f t="shared" si="2"/>
        <v>0.3</v>
      </c>
      <c r="F80">
        <f t="shared" si="3"/>
        <v>0.20000000000000004</v>
      </c>
      <c r="G80">
        <v>14</v>
      </c>
      <c r="H80">
        <v>-0.4</v>
      </c>
      <c r="I80">
        <v>7.6</v>
      </c>
      <c r="J80">
        <v>-2.9</v>
      </c>
      <c r="K80">
        <v>1.5</v>
      </c>
      <c r="L80">
        <v>0</v>
      </c>
    </row>
    <row r="81" spans="1:12" ht="12.75">
      <c r="A81">
        <v>531</v>
      </c>
      <c r="B81" s="10">
        <v>41043</v>
      </c>
      <c r="D81">
        <v>0.2</v>
      </c>
      <c r="E81" s="14">
        <f t="shared" si="2"/>
        <v>0.09999999999999998</v>
      </c>
      <c r="F81">
        <f t="shared" si="3"/>
        <v>0.18000000000000005</v>
      </c>
      <c r="G81">
        <v>14</v>
      </c>
      <c r="H81">
        <v>-2.5</v>
      </c>
      <c r="I81">
        <v>8.3</v>
      </c>
      <c r="J81">
        <v>-3.2</v>
      </c>
      <c r="K81">
        <v>1</v>
      </c>
      <c r="L81">
        <v>1</v>
      </c>
    </row>
    <row r="82" spans="1:12" s="9" customFormat="1" ht="12.75">
      <c r="A82" s="9">
        <v>531</v>
      </c>
      <c r="B82" s="13">
        <v>41044</v>
      </c>
      <c r="D82" s="9">
        <v>0</v>
      </c>
      <c r="E82" s="36">
        <f t="shared" si="2"/>
        <v>0.2</v>
      </c>
      <c r="F82" s="9">
        <f t="shared" si="3"/>
        <v>0.1</v>
      </c>
      <c r="G82" s="9">
        <v>14</v>
      </c>
      <c r="H82" s="9">
        <v>2.5</v>
      </c>
      <c r="I82" s="9">
        <v>13.6</v>
      </c>
      <c r="J82" s="9">
        <v>-3.6</v>
      </c>
      <c r="K82" s="9">
        <v>4.7</v>
      </c>
      <c r="L82" s="9">
        <v>0</v>
      </c>
    </row>
    <row r="83" spans="4:11" ht="12.75">
      <c r="D83" s="14" t="s">
        <v>49</v>
      </c>
      <c r="E83" s="33">
        <f>AVERAGE(E35:E82)</f>
        <v>0.21249999999999994</v>
      </c>
      <c r="F83" s="18">
        <f>AVERAGE(F39:F82)</f>
        <v>0.22181818181818178</v>
      </c>
      <c r="G83">
        <f>G82-G34</f>
        <v>2.9000000000000004</v>
      </c>
      <c r="H83" t="s">
        <v>63</v>
      </c>
      <c r="J83" s="34" t="s">
        <v>64</v>
      </c>
      <c r="K83" s="17">
        <f>AVERAGE(K35:K82)</f>
        <v>2.3625000000000003</v>
      </c>
    </row>
    <row r="84" spans="4:6" ht="12.75">
      <c r="D84" s="14" t="s">
        <v>50</v>
      </c>
      <c r="E84" s="21">
        <f>MAX(E35:E82)</f>
        <v>1.0000000000000004</v>
      </c>
      <c r="F84" s="35">
        <f>MAX(F39:F82)</f>
        <v>0.9</v>
      </c>
    </row>
    <row r="85" spans="4:5" ht="12.75">
      <c r="D85" s="14" t="s">
        <v>36</v>
      </c>
      <c r="E85" s="14">
        <f>COUNT(E35:E82)</f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pane ySplit="5" topLeftCell="A55" activePane="bottomLeft" state="frozen"/>
      <selection pane="topLeft" activeCell="A1" sqref="A1"/>
      <selection pane="bottomLeft" activeCell="F79" sqref="F79:F83"/>
    </sheetView>
  </sheetViews>
  <sheetFormatPr defaultColWidth="9.140625" defaultRowHeight="12.75"/>
  <cols>
    <col min="2" max="2" width="10.7109375" style="0" bestFit="1" customWidth="1"/>
    <col min="4" max="4" width="12.421875" style="0" customWidth="1"/>
    <col min="5" max="5" width="11.8515625" style="0" bestFit="1" customWidth="1"/>
    <col min="6" max="6" width="11.8515625" style="0" customWidth="1"/>
    <col min="7" max="7" width="12.421875" style="0" bestFit="1" customWidth="1"/>
    <col min="8" max="8" width="15.421875" style="0" customWidth="1"/>
    <col min="9" max="9" width="15.140625" style="0" customWidth="1"/>
    <col min="10" max="10" width="14.57421875" style="0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1:12" ht="12.75">
      <c r="A4" t="s">
        <v>21</v>
      </c>
      <c r="B4" t="s">
        <v>2</v>
      </c>
      <c r="C4" t="s">
        <v>22</v>
      </c>
      <c r="D4" t="s">
        <v>23</v>
      </c>
      <c r="E4" s="14" t="s">
        <v>60</v>
      </c>
      <c r="F4" s="32" t="s">
        <v>60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t="s">
        <v>29</v>
      </c>
    </row>
    <row r="5" spans="1:12" ht="12.75">
      <c r="A5">
        <v>531</v>
      </c>
      <c r="B5" s="10">
        <v>40634</v>
      </c>
      <c r="D5">
        <v>17.8</v>
      </c>
      <c r="E5" s="14" t="s">
        <v>62</v>
      </c>
      <c r="F5" s="6" t="s">
        <v>62</v>
      </c>
      <c r="G5">
        <v>17.8</v>
      </c>
      <c r="H5">
        <v>-1</v>
      </c>
      <c r="I5">
        <v>3.5</v>
      </c>
      <c r="J5">
        <v>-3</v>
      </c>
      <c r="K5">
        <v>-0.3</v>
      </c>
      <c r="L5">
        <v>-99.9</v>
      </c>
    </row>
    <row r="6" spans="1:12" ht="12.75">
      <c r="A6">
        <v>531</v>
      </c>
      <c r="B6" s="10">
        <v>40635</v>
      </c>
      <c r="D6">
        <v>17.8</v>
      </c>
      <c r="G6">
        <v>17.9</v>
      </c>
      <c r="H6">
        <v>1.6</v>
      </c>
      <c r="I6">
        <v>8.7</v>
      </c>
      <c r="J6">
        <v>-1.7</v>
      </c>
      <c r="K6">
        <v>2.2</v>
      </c>
      <c r="L6">
        <v>63</v>
      </c>
    </row>
    <row r="7" spans="1:12" ht="12.75">
      <c r="A7">
        <v>531</v>
      </c>
      <c r="B7" s="10">
        <v>40636</v>
      </c>
      <c r="D7">
        <v>17.7</v>
      </c>
      <c r="G7">
        <v>17.9</v>
      </c>
      <c r="H7">
        <v>1.7</v>
      </c>
      <c r="I7">
        <v>12.8</v>
      </c>
      <c r="J7">
        <v>1</v>
      </c>
      <c r="K7">
        <v>5.5</v>
      </c>
      <c r="L7">
        <v>59</v>
      </c>
    </row>
    <row r="8" spans="1:12" ht="12.75">
      <c r="A8">
        <v>531</v>
      </c>
      <c r="B8" s="10">
        <v>40637</v>
      </c>
      <c r="D8">
        <v>17.7</v>
      </c>
      <c r="G8">
        <v>17.9</v>
      </c>
      <c r="H8">
        <v>-13.4</v>
      </c>
      <c r="I8">
        <v>1.7</v>
      </c>
      <c r="J8">
        <v>-13.5</v>
      </c>
      <c r="K8">
        <v>-5.3</v>
      </c>
      <c r="L8">
        <v>65</v>
      </c>
    </row>
    <row r="9" spans="1:12" ht="12.75">
      <c r="A9">
        <v>531</v>
      </c>
      <c r="B9" s="10">
        <v>40638</v>
      </c>
      <c r="D9">
        <v>18</v>
      </c>
      <c r="G9">
        <v>18.2</v>
      </c>
      <c r="H9">
        <v>-3.9</v>
      </c>
      <c r="I9">
        <v>-3.9</v>
      </c>
      <c r="J9">
        <v>-15.1</v>
      </c>
      <c r="K9">
        <v>-8.9</v>
      </c>
      <c r="L9">
        <v>64</v>
      </c>
    </row>
    <row r="10" spans="1:12" ht="12.75">
      <c r="A10">
        <v>531</v>
      </c>
      <c r="B10" s="10">
        <v>40639</v>
      </c>
      <c r="D10">
        <v>18.1</v>
      </c>
      <c r="G10">
        <v>18.2</v>
      </c>
      <c r="H10">
        <v>0.3</v>
      </c>
      <c r="I10">
        <v>7.1</v>
      </c>
      <c r="J10">
        <v>-4.1</v>
      </c>
      <c r="K10">
        <v>1.4</v>
      </c>
      <c r="L10">
        <v>60</v>
      </c>
    </row>
    <row r="11" spans="1:12" ht="12.75">
      <c r="A11">
        <v>531</v>
      </c>
      <c r="B11" s="10">
        <v>40640</v>
      </c>
      <c r="D11">
        <v>18.1</v>
      </c>
      <c r="G11">
        <v>18.2</v>
      </c>
      <c r="H11">
        <v>-3.1</v>
      </c>
      <c r="I11">
        <v>7.6</v>
      </c>
      <c r="J11">
        <v>-3.4</v>
      </c>
      <c r="K11">
        <v>0.7</v>
      </c>
      <c r="L11">
        <v>59</v>
      </c>
    </row>
    <row r="12" spans="1:12" ht="12.75">
      <c r="A12">
        <v>531</v>
      </c>
      <c r="B12" s="10">
        <v>40641</v>
      </c>
      <c r="D12">
        <v>17.9</v>
      </c>
      <c r="G12">
        <v>18.2</v>
      </c>
      <c r="H12">
        <v>-3.5</v>
      </c>
      <c r="I12">
        <v>7.5</v>
      </c>
      <c r="J12">
        <v>-5.7</v>
      </c>
      <c r="K12">
        <v>-0.4</v>
      </c>
      <c r="L12">
        <v>59</v>
      </c>
    </row>
    <row r="13" spans="1:12" ht="12.75">
      <c r="A13">
        <v>531</v>
      </c>
      <c r="B13" s="10">
        <v>40642</v>
      </c>
      <c r="D13">
        <v>17.9</v>
      </c>
      <c r="G13">
        <v>18.2</v>
      </c>
      <c r="H13">
        <v>-1.6</v>
      </c>
      <c r="I13">
        <v>7.4</v>
      </c>
      <c r="J13">
        <v>-5.1</v>
      </c>
      <c r="K13">
        <v>0.1</v>
      </c>
      <c r="L13">
        <v>58</v>
      </c>
    </row>
    <row r="14" spans="1:12" ht="12.75">
      <c r="A14">
        <v>531</v>
      </c>
      <c r="B14" s="10">
        <v>40643</v>
      </c>
      <c r="D14">
        <v>17.9</v>
      </c>
      <c r="G14">
        <v>18.2</v>
      </c>
      <c r="H14">
        <v>-9.6</v>
      </c>
      <c r="I14">
        <v>4.4</v>
      </c>
      <c r="J14">
        <v>-9.6</v>
      </c>
      <c r="K14">
        <v>-1</v>
      </c>
      <c r="L14">
        <v>58</v>
      </c>
    </row>
    <row r="15" spans="1:12" ht="12.75">
      <c r="A15">
        <v>531</v>
      </c>
      <c r="B15" s="10">
        <v>40644</v>
      </c>
      <c r="D15">
        <v>18</v>
      </c>
      <c r="G15">
        <v>18.3</v>
      </c>
      <c r="H15">
        <v>-9.3</v>
      </c>
      <c r="I15">
        <v>-2.5</v>
      </c>
      <c r="J15">
        <v>-12.6</v>
      </c>
      <c r="K15">
        <v>-8.5</v>
      </c>
      <c r="L15">
        <v>-99.9</v>
      </c>
    </row>
    <row r="16" spans="1:12" ht="12.75">
      <c r="A16">
        <v>531</v>
      </c>
      <c r="B16" s="10">
        <v>40645</v>
      </c>
      <c r="D16">
        <v>18.1</v>
      </c>
      <c r="G16">
        <v>18.4</v>
      </c>
      <c r="H16">
        <v>-1.8</v>
      </c>
      <c r="I16">
        <v>8.2</v>
      </c>
      <c r="J16">
        <v>-10.7</v>
      </c>
      <c r="K16">
        <v>-2</v>
      </c>
      <c r="L16">
        <v>57</v>
      </c>
    </row>
    <row r="17" spans="1:12" ht="12.75">
      <c r="A17">
        <v>531</v>
      </c>
      <c r="B17" s="10">
        <v>40646</v>
      </c>
      <c r="D17">
        <v>18.2</v>
      </c>
      <c r="G17">
        <v>18.4</v>
      </c>
      <c r="H17">
        <v>-2.5</v>
      </c>
      <c r="I17">
        <v>9.5</v>
      </c>
      <c r="J17">
        <v>-2.5</v>
      </c>
      <c r="K17">
        <v>2.2</v>
      </c>
      <c r="L17">
        <v>57</v>
      </c>
    </row>
    <row r="18" spans="1:12" ht="12.75">
      <c r="A18">
        <v>531</v>
      </c>
      <c r="B18" s="10">
        <v>40647</v>
      </c>
      <c r="D18">
        <v>18.3</v>
      </c>
      <c r="G18">
        <v>18.7</v>
      </c>
      <c r="H18">
        <v>-2.9</v>
      </c>
      <c r="I18">
        <v>9</v>
      </c>
      <c r="J18">
        <v>-4.5</v>
      </c>
      <c r="K18">
        <v>-0.2</v>
      </c>
      <c r="L18">
        <v>-99.9</v>
      </c>
    </row>
    <row r="19" spans="1:12" ht="12.75">
      <c r="A19">
        <v>531</v>
      </c>
      <c r="B19" s="10">
        <v>40648</v>
      </c>
      <c r="D19">
        <v>18.6</v>
      </c>
      <c r="G19">
        <v>19</v>
      </c>
      <c r="H19">
        <v>-10.5</v>
      </c>
      <c r="I19">
        <v>-2.4</v>
      </c>
      <c r="J19">
        <v>-10.6</v>
      </c>
      <c r="K19">
        <v>-6.1</v>
      </c>
      <c r="L19">
        <v>61</v>
      </c>
    </row>
    <row r="20" spans="1:12" ht="12.75">
      <c r="A20">
        <v>531</v>
      </c>
      <c r="B20" s="10">
        <v>40649</v>
      </c>
      <c r="D20">
        <v>18.6</v>
      </c>
      <c r="G20">
        <v>19</v>
      </c>
      <c r="H20">
        <v>-4.8</v>
      </c>
      <c r="I20">
        <v>-0.6</v>
      </c>
      <c r="J20">
        <v>-12.3</v>
      </c>
      <c r="K20">
        <v>-6.3</v>
      </c>
      <c r="L20">
        <v>60</v>
      </c>
    </row>
    <row r="21" spans="1:12" ht="12.75">
      <c r="A21">
        <v>531</v>
      </c>
      <c r="B21" s="10">
        <v>40650</v>
      </c>
      <c r="D21">
        <v>18.6</v>
      </c>
      <c r="G21">
        <v>19</v>
      </c>
      <c r="H21">
        <v>-0.6</v>
      </c>
      <c r="I21">
        <v>6.6</v>
      </c>
      <c r="J21">
        <v>-5</v>
      </c>
      <c r="K21">
        <v>-0.1</v>
      </c>
      <c r="L21">
        <v>58</v>
      </c>
    </row>
    <row r="22" spans="1:12" ht="12.75">
      <c r="A22">
        <v>531</v>
      </c>
      <c r="B22" s="10">
        <v>40651</v>
      </c>
      <c r="D22">
        <v>18.6</v>
      </c>
      <c r="G22">
        <v>19.1</v>
      </c>
      <c r="H22">
        <v>0.8</v>
      </c>
      <c r="I22">
        <v>6.6</v>
      </c>
      <c r="J22">
        <v>-0.9</v>
      </c>
      <c r="K22">
        <v>1.9</v>
      </c>
      <c r="L22">
        <v>-99.9</v>
      </c>
    </row>
    <row r="23" spans="1:12" ht="12.75">
      <c r="A23">
        <v>531</v>
      </c>
      <c r="B23" s="10">
        <v>40652</v>
      </c>
      <c r="D23">
        <v>18.8</v>
      </c>
      <c r="G23">
        <v>19.4</v>
      </c>
      <c r="H23">
        <v>-3.3</v>
      </c>
      <c r="I23">
        <v>9.5</v>
      </c>
      <c r="J23">
        <v>-3.4</v>
      </c>
      <c r="K23">
        <v>2.6</v>
      </c>
      <c r="L23">
        <v>60</v>
      </c>
    </row>
    <row r="24" spans="1:12" ht="12.75">
      <c r="A24">
        <v>531</v>
      </c>
      <c r="B24" s="10">
        <v>40653</v>
      </c>
      <c r="D24">
        <v>19.2</v>
      </c>
      <c r="G24">
        <v>19.7</v>
      </c>
      <c r="H24">
        <v>-5.3</v>
      </c>
      <c r="I24">
        <v>2.4</v>
      </c>
      <c r="J24">
        <v>-5.4</v>
      </c>
      <c r="K24">
        <v>-2.9</v>
      </c>
      <c r="L24">
        <v>-99.9</v>
      </c>
    </row>
    <row r="25" spans="1:12" ht="12.75">
      <c r="A25">
        <v>531</v>
      </c>
      <c r="B25" s="10">
        <v>40654</v>
      </c>
      <c r="D25">
        <v>19.1</v>
      </c>
      <c r="G25">
        <v>19.7</v>
      </c>
      <c r="H25">
        <v>0.2</v>
      </c>
      <c r="I25">
        <v>9</v>
      </c>
      <c r="J25">
        <v>-6.7</v>
      </c>
      <c r="K25">
        <v>1.2</v>
      </c>
      <c r="L25">
        <v>58</v>
      </c>
    </row>
    <row r="26" spans="1:12" ht="12.75">
      <c r="A26">
        <v>531</v>
      </c>
      <c r="B26" s="10">
        <v>40655</v>
      </c>
      <c r="D26">
        <v>19.4</v>
      </c>
      <c r="G26">
        <v>20</v>
      </c>
      <c r="H26">
        <v>-6.6</v>
      </c>
      <c r="I26">
        <v>8.3</v>
      </c>
      <c r="J26">
        <v>-6.6</v>
      </c>
      <c r="K26">
        <v>0.1</v>
      </c>
      <c r="L26">
        <v>60</v>
      </c>
    </row>
    <row r="27" spans="1:12" ht="12.75">
      <c r="A27">
        <v>531</v>
      </c>
      <c r="B27" s="10">
        <v>40656</v>
      </c>
      <c r="D27">
        <v>19.5</v>
      </c>
      <c r="G27">
        <v>20.1</v>
      </c>
      <c r="H27">
        <v>-5.3</v>
      </c>
      <c r="I27">
        <v>2.2</v>
      </c>
      <c r="J27">
        <v>-7.1</v>
      </c>
      <c r="K27">
        <v>-3.8</v>
      </c>
      <c r="L27">
        <v>-99.9</v>
      </c>
    </row>
    <row r="28" spans="1:12" ht="12.75">
      <c r="A28">
        <v>531</v>
      </c>
      <c r="B28" s="10">
        <v>40657</v>
      </c>
      <c r="D28">
        <v>20</v>
      </c>
      <c r="G28">
        <v>20.7</v>
      </c>
      <c r="H28">
        <v>-3.9</v>
      </c>
      <c r="I28">
        <v>-0.7</v>
      </c>
      <c r="J28">
        <v>-6.7</v>
      </c>
      <c r="K28">
        <v>-4</v>
      </c>
      <c r="L28">
        <v>63</v>
      </c>
    </row>
    <row r="29" spans="1:12" ht="12.75">
      <c r="A29">
        <v>531</v>
      </c>
      <c r="B29" s="10">
        <v>40658</v>
      </c>
      <c r="D29">
        <v>20.2</v>
      </c>
      <c r="G29">
        <v>20.8</v>
      </c>
      <c r="H29">
        <v>-4.2</v>
      </c>
      <c r="I29">
        <v>4.5</v>
      </c>
      <c r="J29">
        <v>-5.2</v>
      </c>
      <c r="K29">
        <v>-1.6</v>
      </c>
      <c r="L29">
        <v>-99.9</v>
      </c>
    </row>
    <row r="30" spans="1:12" ht="12.75">
      <c r="A30">
        <v>531</v>
      </c>
      <c r="B30" s="10">
        <v>40659</v>
      </c>
      <c r="D30">
        <v>20.5</v>
      </c>
      <c r="G30">
        <v>21.1</v>
      </c>
      <c r="H30">
        <v>-6.4</v>
      </c>
      <c r="I30">
        <v>3</v>
      </c>
      <c r="J30">
        <v>-6.5</v>
      </c>
      <c r="K30">
        <v>-3.4</v>
      </c>
      <c r="L30">
        <v>-99.9</v>
      </c>
    </row>
    <row r="31" spans="1:12" ht="12.75">
      <c r="A31">
        <v>531</v>
      </c>
      <c r="B31" s="10">
        <v>40660</v>
      </c>
      <c r="D31">
        <v>20.7</v>
      </c>
      <c r="G31">
        <v>21.3</v>
      </c>
      <c r="H31">
        <v>-10.3</v>
      </c>
      <c r="I31">
        <v>-0.9</v>
      </c>
      <c r="J31">
        <v>-10.6</v>
      </c>
      <c r="K31">
        <v>-6.3</v>
      </c>
      <c r="L31">
        <v>67</v>
      </c>
    </row>
    <row r="32" spans="1:12" ht="12.75">
      <c r="A32">
        <v>531</v>
      </c>
      <c r="B32" s="10">
        <v>40661</v>
      </c>
      <c r="D32">
        <v>20.8</v>
      </c>
      <c r="G32">
        <v>21.4</v>
      </c>
      <c r="H32">
        <v>-8.2</v>
      </c>
      <c r="I32">
        <v>0</v>
      </c>
      <c r="J32">
        <v>-11.6</v>
      </c>
      <c r="K32">
        <v>-7.5</v>
      </c>
      <c r="L32">
        <v>66</v>
      </c>
    </row>
    <row r="33" spans="1:12" ht="12.75">
      <c r="A33">
        <v>531</v>
      </c>
      <c r="B33" s="10">
        <v>40662</v>
      </c>
      <c r="D33">
        <v>20.9</v>
      </c>
      <c r="G33">
        <v>21.5</v>
      </c>
      <c r="H33">
        <v>0.7</v>
      </c>
      <c r="I33">
        <v>8.4</v>
      </c>
      <c r="J33">
        <v>-11.3</v>
      </c>
      <c r="K33">
        <v>-0.3</v>
      </c>
      <c r="L33">
        <v>64</v>
      </c>
    </row>
    <row r="34" spans="1:12" ht="12.75">
      <c r="A34">
        <v>531</v>
      </c>
      <c r="B34" s="10">
        <v>40663</v>
      </c>
      <c r="D34">
        <v>21</v>
      </c>
      <c r="G34">
        <v>21.6</v>
      </c>
      <c r="H34">
        <v>-12.6</v>
      </c>
      <c r="I34">
        <v>5.6</v>
      </c>
      <c r="J34">
        <v>-12.6</v>
      </c>
      <c r="K34">
        <v>-2.6</v>
      </c>
      <c r="L34">
        <v>-99.9</v>
      </c>
    </row>
    <row r="35" spans="1:12" ht="12.75">
      <c r="A35">
        <v>531</v>
      </c>
      <c r="B35" s="10">
        <v>40664</v>
      </c>
      <c r="D35">
        <v>21.3</v>
      </c>
      <c r="G35">
        <v>21.7</v>
      </c>
      <c r="H35">
        <v>-11.7</v>
      </c>
      <c r="I35">
        <v>-2.4</v>
      </c>
      <c r="J35">
        <v>-14.2</v>
      </c>
      <c r="K35">
        <v>-9.9</v>
      </c>
      <c r="L35">
        <v>-99.9</v>
      </c>
    </row>
    <row r="36" spans="1:12" ht="12.75">
      <c r="A36">
        <v>531</v>
      </c>
      <c r="B36" s="10">
        <v>40665</v>
      </c>
      <c r="D36">
        <v>21.6</v>
      </c>
      <c r="G36">
        <v>22.2</v>
      </c>
      <c r="H36">
        <v>-11.8</v>
      </c>
      <c r="I36">
        <v>-1.6</v>
      </c>
      <c r="J36">
        <v>-12</v>
      </c>
      <c r="K36">
        <v>-8.8</v>
      </c>
      <c r="L36">
        <v>-99.9</v>
      </c>
    </row>
    <row r="37" spans="1:12" ht="12.75">
      <c r="A37">
        <v>531</v>
      </c>
      <c r="B37" s="10">
        <v>40666</v>
      </c>
      <c r="D37">
        <v>21.8</v>
      </c>
      <c r="G37">
        <v>22.3</v>
      </c>
      <c r="H37">
        <v>-7.4</v>
      </c>
      <c r="I37">
        <v>1.6</v>
      </c>
      <c r="J37">
        <v>-13.9</v>
      </c>
      <c r="K37">
        <v>-7.1</v>
      </c>
      <c r="L37">
        <v>66</v>
      </c>
    </row>
    <row r="38" spans="1:12" ht="12.75">
      <c r="A38">
        <v>531</v>
      </c>
      <c r="B38" s="10">
        <v>40667</v>
      </c>
      <c r="D38">
        <v>21.9</v>
      </c>
      <c r="G38">
        <v>22.3</v>
      </c>
      <c r="H38">
        <v>-2</v>
      </c>
      <c r="I38">
        <v>7.4</v>
      </c>
      <c r="J38">
        <v>-9.2</v>
      </c>
      <c r="K38">
        <v>-0.9</v>
      </c>
      <c r="L38">
        <v>65</v>
      </c>
    </row>
    <row r="39" spans="1:12" s="27" customFormat="1" ht="12.75">
      <c r="A39" s="27">
        <v>531</v>
      </c>
      <c r="B39" s="28">
        <v>40668</v>
      </c>
      <c r="D39" s="27">
        <v>21.9</v>
      </c>
      <c r="G39" s="27">
        <v>22.3</v>
      </c>
      <c r="H39" s="27">
        <v>-4.1</v>
      </c>
      <c r="I39" s="27">
        <v>8.9</v>
      </c>
      <c r="J39" s="27">
        <v>-4.6</v>
      </c>
      <c r="K39" s="27">
        <v>0.6</v>
      </c>
      <c r="L39" s="27">
        <v>64</v>
      </c>
    </row>
    <row r="40" spans="1:12" ht="12.75">
      <c r="A40">
        <v>531</v>
      </c>
      <c r="B40" s="10">
        <v>40669</v>
      </c>
      <c r="D40">
        <v>21.8</v>
      </c>
      <c r="E40">
        <f>+D39-D40</f>
        <v>0.09999999999999787</v>
      </c>
      <c r="G40">
        <v>22.3</v>
      </c>
      <c r="H40">
        <v>1.4</v>
      </c>
      <c r="I40">
        <v>10</v>
      </c>
      <c r="J40">
        <v>-7.9</v>
      </c>
      <c r="K40">
        <v>1.7</v>
      </c>
      <c r="L40">
        <v>62</v>
      </c>
    </row>
    <row r="41" spans="1:12" ht="12.75">
      <c r="A41">
        <v>531</v>
      </c>
      <c r="B41" s="10">
        <v>40670</v>
      </c>
      <c r="D41">
        <v>20.9</v>
      </c>
      <c r="E41">
        <f aca="true" t="shared" si="0" ref="E41:E83">+D40-D41</f>
        <v>0.9000000000000021</v>
      </c>
      <c r="G41">
        <v>22.4</v>
      </c>
      <c r="H41">
        <v>3.6</v>
      </c>
      <c r="I41">
        <v>11.3</v>
      </c>
      <c r="J41">
        <v>0.9</v>
      </c>
      <c r="K41">
        <v>5.3</v>
      </c>
      <c r="L41">
        <v>61</v>
      </c>
    </row>
    <row r="42" spans="1:12" ht="12.75">
      <c r="A42">
        <v>531</v>
      </c>
      <c r="B42" s="10">
        <v>40671</v>
      </c>
      <c r="D42">
        <v>20.5</v>
      </c>
      <c r="E42">
        <f t="shared" si="0"/>
        <v>0.3999999999999986</v>
      </c>
      <c r="G42">
        <v>22.4</v>
      </c>
      <c r="H42">
        <v>4</v>
      </c>
      <c r="I42">
        <v>14.7</v>
      </c>
      <c r="J42">
        <v>1.3</v>
      </c>
      <c r="K42">
        <v>7.2</v>
      </c>
      <c r="L42">
        <v>58</v>
      </c>
    </row>
    <row r="43" spans="1:12" ht="12.75">
      <c r="A43">
        <v>531</v>
      </c>
      <c r="B43" s="10">
        <v>40672</v>
      </c>
      <c r="D43">
        <v>20.3</v>
      </c>
      <c r="E43">
        <f t="shared" si="0"/>
        <v>0.1999999999999993</v>
      </c>
      <c r="G43">
        <v>22.4</v>
      </c>
      <c r="H43">
        <v>1</v>
      </c>
      <c r="I43">
        <v>14</v>
      </c>
      <c r="J43">
        <v>0.9</v>
      </c>
      <c r="K43">
        <v>7</v>
      </c>
      <c r="L43">
        <v>57</v>
      </c>
    </row>
    <row r="44" spans="1:12" ht="12.75">
      <c r="A44">
        <v>531</v>
      </c>
      <c r="B44" s="10">
        <v>40673</v>
      </c>
      <c r="D44">
        <v>20.3</v>
      </c>
      <c r="E44">
        <f t="shared" si="0"/>
        <v>0</v>
      </c>
      <c r="F44">
        <f>AVERAGE(E40:E44)</f>
        <v>0.31999999999999956</v>
      </c>
      <c r="G44">
        <v>22.4</v>
      </c>
      <c r="H44">
        <v>-3.3</v>
      </c>
      <c r="I44">
        <v>10.3</v>
      </c>
      <c r="J44">
        <v>-3.5</v>
      </c>
      <c r="K44">
        <v>2.1</v>
      </c>
      <c r="L44">
        <v>57</v>
      </c>
    </row>
    <row r="45" spans="1:12" ht="12.75">
      <c r="A45">
        <v>531</v>
      </c>
      <c r="B45" s="10">
        <v>40674</v>
      </c>
      <c r="D45">
        <v>20.1</v>
      </c>
      <c r="E45">
        <f t="shared" si="0"/>
        <v>0.1999999999999993</v>
      </c>
      <c r="F45">
        <f aca="true" t="shared" si="1" ref="F45:F83">AVERAGE(E41:E45)</f>
        <v>0.33999999999999986</v>
      </c>
      <c r="G45">
        <v>22.4</v>
      </c>
      <c r="H45">
        <v>-1</v>
      </c>
      <c r="I45">
        <v>10.2</v>
      </c>
      <c r="J45">
        <v>-5.7</v>
      </c>
      <c r="K45">
        <v>1.5</v>
      </c>
      <c r="L45">
        <v>-99.9</v>
      </c>
    </row>
    <row r="46" spans="1:12" ht="12.75">
      <c r="A46">
        <v>531</v>
      </c>
      <c r="B46" s="10">
        <v>40675</v>
      </c>
      <c r="D46">
        <v>21</v>
      </c>
      <c r="E46">
        <f t="shared" si="0"/>
        <v>-0.8999999999999986</v>
      </c>
      <c r="F46">
        <f t="shared" si="1"/>
        <v>-0.020000000000000285</v>
      </c>
      <c r="G46">
        <v>23.2</v>
      </c>
      <c r="H46">
        <v>-4.2</v>
      </c>
      <c r="I46">
        <v>2</v>
      </c>
      <c r="J46">
        <v>-4.2</v>
      </c>
      <c r="K46">
        <v>-1.9</v>
      </c>
      <c r="L46">
        <v>-99.9</v>
      </c>
    </row>
    <row r="47" spans="1:12" ht="12.75">
      <c r="A47">
        <v>531</v>
      </c>
      <c r="B47" s="10">
        <v>40676</v>
      </c>
      <c r="D47">
        <v>21.1</v>
      </c>
      <c r="E47">
        <f t="shared" si="0"/>
        <v>-0.10000000000000142</v>
      </c>
      <c r="F47">
        <f t="shared" si="1"/>
        <v>-0.12000000000000029</v>
      </c>
      <c r="G47">
        <v>23.4</v>
      </c>
      <c r="H47">
        <v>-1.8</v>
      </c>
      <c r="I47">
        <v>2.7</v>
      </c>
      <c r="J47">
        <v>-4.3</v>
      </c>
      <c r="K47">
        <v>-1.3</v>
      </c>
      <c r="L47">
        <v>63</v>
      </c>
    </row>
    <row r="48" spans="1:12" ht="12.75">
      <c r="A48">
        <v>531</v>
      </c>
      <c r="B48" s="10">
        <v>40677</v>
      </c>
      <c r="D48">
        <v>21.1</v>
      </c>
      <c r="E48">
        <f t="shared" si="0"/>
        <v>0</v>
      </c>
      <c r="F48">
        <f t="shared" si="1"/>
        <v>-0.16000000000000014</v>
      </c>
      <c r="G48">
        <v>23.5</v>
      </c>
      <c r="H48">
        <v>0.3</v>
      </c>
      <c r="I48">
        <v>9.9</v>
      </c>
      <c r="J48">
        <v>-2.5</v>
      </c>
      <c r="K48">
        <v>3</v>
      </c>
      <c r="L48">
        <v>57</v>
      </c>
    </row>
    <row r="49" spans="1:12" ht="12.75">
      <c r="A49">
        <v>531</v>
      </c>
      <c r="B49" s="10">
        <v>40678</v>
      </c>
      <c r="D49">
        <v>21</v>
      </c>
      <c r="E49">
        <f t="shared" si="0"/>
        <v>0.10000000000000142</v>
      </c>
      <c r="F49">
        <f t="shared" si="1"/>
        <v>-0.13999999999999985</v>
      </c>
      <c r="G49">
        <v>23.6</v>
      </c>
      <c r="H49">
        <v>-1.5</v>
      </c>
      <c r="I49">
        <v>10.4</v>
      </c>
      <c r="J49">
        <v>-1.6</v>
      </c>
      <c r="K49">
        <v>1.5</v>
      </c>
      <c r="L49">
        <v>-99.9</v>
      </c>
    </row>
    <row r="50" spans="1:12" ht="12.75">
      <c r="A50">
        <v>531</v>
      </c>
      <c r="B50" s="10">
        <v>40679</v>
      </c>
      <c r="D50">
        <v>20.6</v>
      </c>
      <c r="E50">
        <f t="shared" si="0"/>
        <v>0.3999999999999986</v>
      </c>
      <c r="F50">
        <f t="shared" si="1"/>
        <v>-0.1</v>
      </c>
      <c r="G50">
        <v>23.7</v>
      </c>
      <c r="H50">
        <v>-0.2</v>
      </c>
      <c r="I50">
        <v>10.1</v>
      </c>
      <c r="J50">
        <v>-2.4</v>
      </c>
      <c r="K50">
        <v>2.4</v>
      </c>
      <c r="L50">
        <v>56</v>
      </c>
    </row>
    <row r="51" spans="1:12" ht="12.75">
      <c r="A51">
        <v>531</v>
      </c>
      <c r="B51" s="10">
        <v>40680</v>
      </c>
      <c r="D51">
        <v>20.2</v>
      </c>
      <c r="E51">
        <f t="shared" si="0"/>
        <v>0.40000000000000213</v>
      </c>
      <c r="F51">
        <f t="shared" si="1"/>
        <v>0.16000000000000014</v>
      </c>
      <c r="G51">
        <v>23.7</v>
      </c>
      <c r="H51">
        <v>1.8</v>
      </c>
      <c r="I51">
        <v>13.3</v>
      </c>
      <c r="J51">
        <v>-2.3</v>
      </c>
      <c r="K51">
        <v>5.2</v>
      </c>
      <c r="L51">
        <v>55</v>
      </c>
    </row>
    <row r="52" spans="1:12" ht="12.75">
      <c r="A52">
        <v>531</v>
      </c>
      <c r="B52" s="10">
        <v>40681</v>
      </c>
      <c r="D52">
        <v>20.1</v>
      </c>
      <c r="E52">
        <f t="shared" si="0"/>
        <v>0.09999999999999787</v>
      </c>
      <c r="F52">
        <f t="shared" si="1"/>
        <v>0.2</v>
      </c>
      <c r="G52">
        <v>23.7</v>
      </c>
      <c r="H52">
        <v>-1.5</v>
      </c>
      <c r="I52">
        <v>8.1</v>
      </c>
      <c r="J52">
        <v>-1.5</v>
      </c>
      <c r="K52">
        <v>2.4</v>
      </c>
      <c r="L52">
        <v>54</v>
      </c>
    </row>
    <row r="53" spans="1:12" ht="12.75">
      <c r="A53">
        <v>531</v>
      </c>
      <c r="B53" s="10">
        <v>40682</v>
      </c>
      <c r="D53">
        <v>20.1</v>
      </c>
      <c r="E53">
        <f t="shared" si="0"/>
        <v>0</v>
      </c>
      <c r="F53">
        <f t="shared" si="1"/>
        <v>0.2</v>
      </c>
      <c r="G53">
        <v>24</v>
      </c>
      <c r="H53">
        <v>-2.4</v>
      </c>
      <c r="I53">
        <v>2.8</v>
      </c>
      <c r="J53">
        <v>-3.7</v>
      </c>
      <c r="K53">
        <v>-1.1</v>
      </c>
      <c r="L53">
        <v>-99.9</v>
      </c>
    </row>
    <row r="54" spans="1:12" ht="12.75">
      <c r="A54">
        <v>531</v>
      </c>
      <c r="B54" s="10">
        <v>40683</v>
      </c>
      <c r="D54">
        <v>20.6</v>
      </c>
      <c r="E54">
        <f t="shared" si="0"/>
        <v>-0.5</v>
      </c>
      <c r="F54">
        <f t="shared" si="1"/>
        <v>0.07999999999999971</v>
      </c>
      <c r="G54">
        <v>24.4</v>
      </c>
      <c r="H54">
        <v>-5.8</v>
      </c>
      <c r="I54">
        <v>3.3</v>
      </c>
      <c r="J54">
        <v>-5.8</v>
      </c>
      <c r="K54">
        <v>-2.6</v>
      </c>
      <c r="L54">
        <v>-99.9</v>
      </c>
    </row>
    <row r="55" spans="1:12" ht="12.75">
      <c r="A55">
        <v>531</v>
      </c>
      <c r="B55" s="10">
        <v>40684</v>
      </c>
      <c r="D55">
        <v>20.8</v>
      </c>
      <c r="E55">
        <f t="shared" si="0"/>
        <v>-0.1999999999999993</v>
      </c>
      <c r="F55">
        <f t="shared" si="1"/>
        <v>-0.039999999999999855</v>
      </c>
      <c r="G55">
        <v>24.6</v>
      </c>
      <c r="H55">
        <v>-2.8</v>
      </c>
      <c r="I55">
        <v>2.8</v>
      </c>
      <c r="J55">
        <v>-6.5</v>
      </c>
      <c r="K55">
        <v>-2.5</v>
      </c>
      <c r="L55">
        <v>62</v>
      </c>
    </row>
    <row r="56" spans="1:12" ht="12.75">
      <c r="A56">
        <v>531</v>
      </c>
      <c r="B56" s="10">
        <v>40685</v>
      </c>
      <c r="D56">
        <v>21.2</v>
      </c>
      <c r="E56">
        <f t="shared" si="0"/>
        <v>-0.3999999999999986</v>
      </c>
      <c r="F56">
        <f t="shared" si="1"/>
        <v>-0.2</v>
      </c>
      <c r="G56">
        <v>25</v>
      </c>
      <c r="H56">
        <v>0.3</v>
      </c>
      <c r="I56">
        <v>4.8</v>
      </c>
      <c r="J56">
        <v>-2.8</v>
      </c>
      <c r="K56">
        <v>0.4</v>
      </c>
      <c r="L56">
        <v>61</v>
      </c>
    </row>
    <row r="57" spans="1:12" ht="12.75">
      <c r="A57">
        <v>531</v>
      </c>
      <c r="B57" s="10">
        <v>40686</v>
      </c>
      <c r="D57">
        <v>21.2</v>
      </c>
      <c r="E57">
        <f t="shared" si="0"/>
        <v>0</v>
      </c>
      <c r="F57">
        <f t="shared" si="1"/>
        <v>-0.21999999999999958</v>
      </c>
      <c r="G57">
        <v>25</v>
      </c>
      <c r="H57">
        <v>1.4</v>
      </c>
      <c r="I57">
        <v>10.2</v>
      </c>
      <c r="J57">
        <v>-0.2</v>
      </c>
      <c r="K57">
        <v>2.7</v>
      </c>
      <c r="L57">
        <v>56</v>
      </c>
    </row>
    <row r="58" spans="1:12" ht="12.75">
      <c r="A58">
        <v>531</v>
      </c>
      <c r="B58" s="10">
        <v>40687</v>
      </c>
      <c r="D58">
        <v>21.2</v>
      </c>
      <c r="E58">
        <f t="shared" si="0"/>
        <v>0</v>
      </c>
      <c r="F58">
        <f t="shared" si="1"/>
        <v>-0.21999999999999958</v>
      </c>
      <c r="G58">
        <v>25.1</v>
      </c>
      <c r="H58">
        <v>-0.1</v>
      </c>
      <c r="I58">
        <v>12</v>
      </c>
      <c r="J58">
        <v>-1</v>
      </c>
      <c r="K58">
        <v>3</v>
      </c>
      <c r="L58">
        <v>58</v>
      </c>
    </row>
    <row r="59" spans="1:12" ht="12.75">
      <c r="A59">
        <v>531</v>
      </c>
      <c r="B59" s="10">
        <v>40688</v>
      </c>
      <c r="D59">
        <v>21.3</v>
      </c>
      <c r="E59">
        <f t="shared" si="0"/>
        <v>-0.10000000000000142</v>
      </c>
      <c r="F59">
        <f t="shared" si="1"/>
        <v>-0.13999999999999985</v>
      </c>
      <c r="G59">
        <v>25.2</v>
      </c>
      <c r="H59">
        <v>-2.6</v>
      </c>
      <c r="I59">
        <v>5.4</v>
      </c>
      <c r="J59">
        <v>-2.6</v>
      </c>
      <c r="K59">
        <v>0.3</v>
      </c>
      <c r="L59">
        <v>60</v>
      </c>
    </row>
    <row r="60" spans="1:12" ht="12.75">
      <c r="A60">
        <v>531</v>
      </c>
      <c r="B60" s="10">
        <v>40689</v>
      </c>
      <c r="D60">
        <v>21.1</v>
      </c>
      <c r="E60">
        <f t="shared" si="0"/>
        <v>0.1999999999999993</v>
      </c>
      <c r="F60">
        <f t="shared" si="1"/>
        <v>-0.060000000000000143</v>
      </c>
      <c r="G60">
        <v>25.3</v>
      </c>
      <c r="H60">
        <v>0</v>
      </c>
      <c r="I60">
        <v>8.7</v>
      </c>
      <c r="J60">
        <v>-3.3</v>
      </c>
      <c r="K60">
        <v>1.5</v>
      </c>
      <c r="L60">
        <v>57</v>
      </c>
    </row>
    <row r="61" spans="1:12" ht="12.75">
      <c r="A61">
        <v>531</v>
      </c>
      <c r="B61" s="10">
        <v>40690</v>
      </c>
      <c r="D61">
        <v>20.5</v>
      </c>
      <c r="E61">
        <f t="shared" si="0"/>
        <v>0.6000000000000014</v>
      </c>
      <c r="F61">
        <f t="shared" si="1"/>
        <v>0.13999999999999985</v>
      </c>
      <c r="G61">
        <v>25.4</v>
      </c>
      <c r="H61">
        <v>0.6</v>
      </c>
      <c r="I61">
        <v>13.8</v>
      </c>
      <c r="J61">
        <v>-0.4</v>
      </c>
      <c r="K61">
        <v>6.2</v>
      </c>
      <c r="L61">
        <v>54</v>
      </c>
    </row>
    <row r="62" spans="1:12" ht="12.75">
      <c r="A62">
        <v>531</v>
      </c>
      <c r="B62" s="10">
        <v>40691</v>
      </c>
      <c r="D62">
        <v>20</v>
      </c>
      <c r="E62">
        <f t="shared" si="0"/>
        <v>0.5</v>
      </c>
      <c r="F62">
        <f t="shared" si="1"/>
        <v>0.23999999999999985</v>
      </c>
      <c r="G62">
        <v>25.4</v>
      </c>
      <c r="H62">
        <v>4.7</v>
      </c>
      <c r="I62">
        <v>13</v>
      </c>
      <c r="J62">
        <v>0.2</v>
      </c>
      <c r="K62">
        <v>5.3</v>
      </c>
      <c r="L62">
        <v>53</v>
      </c>
    </row>
    <row r="63" spans="1:12" ht="12.75">
      <c r="A63">
        <v>531</v>
      </c>
      <c r="B63" s="10">
        <v>40692</v>
      </c>
      <c r="D63">
        <v>18.9</v>
      </c>
      <c r="E63">
        <f t="shared" si="0"/>
        <v>1.1000000000000014</v>
      </c>
      <c r="F63">
        <f t="shared" si="1"/>
        <v>0.46000000000000013</v>
      </c>
      <c r="G63">
        <v>25.4</v>
      </c>
      <c r="H63">
        <v>3.9</v>
      </c>
      <c r="I63">
        <v>14.5</v>
      </c>
      <c r="J63">
        <v>3.9</v>
      </c>
      <c r="K63">
        <v>8.1</v>
      </c>
      <c r="L63">
        <v>49</v>
      </c>
    </row>
    <row r="64" spans="1:12" ht="12.75">
      <c r="A64">
        <v>531</v>
      </c>
      <c r="B64" s="10">
        <v>40693</v>
      </c>
      <c r="D64">
        <v>17.9</v>
      </c>
      <c r="E64">
        <f t="shared" si="0"/>
        <v>1</v>
      </c>
      <c r="F64">
        <f t="shared" si="1"/>
        <v>0.6800000000000004</v>
      </c>
      <c r="G64">
        <v>25.4</v>
      </c>
      <c r="H64">
        <v>5.3</v>
      </c>
      <c r="I64">
        <v>14</v>
      </c>
      <c r="J64">
        <v>3.1</v>
      </c>
      <c r="K64">
        <v>8.3</v>
      </c>
      <c r="L64">
        <v>46</v>
      </c>
    </row>
    <row r="65" spans="1:12" ht="12.75">
      <c r="A65">
        <v>531</v>
      </c>
      <c r="B65" s="10">
        <v>40694</v>
      </c>
      <c r="D65">
        <v>17.3</v>
      </c>
      <c r="E65">
        <f t="shared" si="0"/>
        <v>0.5999999999999979</v>
      </c>
      <c r="F65">
        <f t="shared" si="1"/>
        <v>0.7600000000000001</v>
      </c>
      <c r="G65">
        <v>25.4</v>
      </c>
      <c r="H65">
        <v>-2.8</v>
      </c>
      <c r="I65">
        <v>7</v>
      </c>
      <c r="J65">
        <v>-3.3</v>
      </c>
      <c r="K65">
        <v>1.5</v>
      </c>
      <c r="L65">
        <v>-99.9</v>
      </c>
    </row>
    <row r="66" spans="1:12" ht="12.75">
      <c r="A66">
        <v>531</v>
      </c>
      <c r="B66" s="10">
        <v>40695</v>
      </c>
      <c r="D66">
        <v>16.4</v>
      </c>
      <c r="E66">
        <f t="shared" si="0"/>
        <v>0.9000000000000021</v>
      </c>
      <c r="F66">
        <f t="shared" si="1"/>
        <v>0.8200000000000003</v>
      </c>
      <c r="G66">
        <v>25.4</v>
      </c>
      <c r="H66">
        <v>5.4</v>
      </c>
      <c r="I66">
        <v>15.1</v>
      </c>
      <c r="J66">
        <v>-3.4</v>
      </c>
      <c r="K66">
        <v>6.4</v>
      </c>
      <c r="L66">
        <v>43</v>
      </c>
    </row>
    <row r="67" spans="1:12" ht="12.75">
      <c r="A67">
        <v>531</v>
      </c>
      <c r="B67" s="10">
        <v>40696</v>
      </c>
      <c r="D67">
        <v>15.8</v>
      </c>
      <c r="E67">
        <f t="shared" si="0"/>
        <v>0.5999999999999979</v>
      </c>
      <c r="F67">
        <f t="shared" si="1"/>
        <v>0.8399999999999999</v>
      </c>
      <c r="G67">
        <v>25.4</v>
      </c>
      <c r="H67">
        <v>6</v>
      </c>
      <c r="I67">
        <v>16.6</v>
      </c>
      <c r="J67">
        <v>4.3</v>
      </c>
      <c r="K67">
        <v>9.7</v>
      </c>
      <c r="L67">
        <v>41</v>
      </c>
    </row>
    <row r="68" spans="1:12" ht="12.75">
      <c r="A68">
        <v>531</v>
      </c>
      <c r="B68" s="10">
        <v>40697</v>
      </c>
      <c r="D68">
        <v>14.9</v>
      </c>
      <c r="E68">
        <f t="shared" si="0"/>
        <v>0.9000000000000004</v>
      </c>
      <c r="F68">
        <f t="shared" si="1"/>
        <v>0.7999999999999996</v>
      </c>
      <c r="G68">
        <v>25.4</v>
      </c>
      <c r="H68">
        <v>3.7</v>
      </c>
      <c r="I68">
        <v>14.6</v>
      </c>
      <c r="J68">
        <v>0.9</v>
      </c>
      <c r="K68">
        <v>9.1</v>
      </c>
      <c r="L68">
        <v>38</v>
      </c>
    </row>
    <row r="69" spans="1:12" ht="12.75">
      <c r="A69">
        <v>531</v>
      </c>
      <c r="B69" s="10">
        <v>40698</v>
      </c>
      <c r="D69">
        <v>14</v>
      </c>
      <c r="E69">
        <f t="shared" si="0"/>
        <v>0.9000000000000004</v>
      </c>
      <c r="F69">
        <f t="shared" si="1"/>
        <v>0.7799999999999997</v>
      </c>
      <c r="G69">
        <v>25.4</v>
      </c>
      <c r="H69">
        <v>3.2</v>
      </c>
      <c r="I69">
        <v>14.1</v>
      </c>
      <c r="J69">
        <v>-17.1</v>
      </c>
      <c r="K69">
        <v>5.8</v>
      </c>
      <c r="L69">
        <v>35</v>
      </c>
    </row>
    <row r="70" spans="1:12" ht="12.75">
      <c r="A70">
        <v>531</v>
      </c>
      <c r="B70" s="10">
        <v>40699</v>
      </c>
      <c r="D70">
        <v>13.1</v>
      </c>
      <c r="E70">
        <f t="shared" si="0"/>
        <v>0.9000000000000004</v>
      </c>
      <c r="F70">
        <f t="shared" si="1"/>
        <v>0.8400000000000002</v>
      </c>
      <c r="G70">
        <v>25.4</v>
      </c>
      <c r="H70">
        <v>5.1</v>
      </c>
      <c r="I70">
        <v>16.6</v>
      </c>
      <c r="J70">
        <v>0.6</v>
      </c>
      <c r="K70">
        <v>8.2</v>
      </c>
      <c r="L70">
        <v>30</v>
      </c>
    </row>
    <row r="71" spans="1:12" ht="12.75">
      <c r="A71">
        <v>531</v>
      </c>
      <c r="B71" s="10">
        <v>40700</v>
      </c>
      <c r="D71">
        <v>12.2</v>
      </c>
      <c r="E71">
        <f t="shared" si="0"/>
        <v>0.9000000000000004</v>
      </c>
      <c r="F71">
        <f t="shared" si="1"/>
        <v>0.8399999999999999</v>
      </c>
      <c r="G71">
        <v>25.4</v>
      </c>
      <c r="H71">
        <v>4.2</v>
      </c>
      <c r="I71">
        <v>15.3</v>
      </c>
      <c r="J71">
        <v>-14.3</v>
      </c>
      <c r="K71">
        <v>8.2</v>
      </c>
      <c r="L71">
        <v>31</v>
      </c>
    </row>
    <row r="72" spans="1:12" ht="12.75">
      <c r="A72">
        <v>531</v>
      </c>
      <c r="B72" s="10">
        <v>40701</v>
      </c>
      <c r="D72">
        <v>11.2</v>
      </c>
      <c r="E72">
        <f t="shared" si="0"/>
        <v>1</v>
      </c>
      <c r="F72">
        <f t="shared" si="1"/>
        <v>0.9200000000000003</v>
      </c>
      <c r="G72">
        <v>25.4</v>
      </c>
      <c r="H72">
        <v>5.9</v>
      </c>
      <c r="I72">
        <v>17.3</v>
      </c>
      <c r="J72">
        <v>-17.2</v>
      </c>
      <c r="K72">
        <v>9</v>
      </c>
      <c r="L72">
        <v>29</v>
      </c>
    </row>
    <row r="73" spans="1:12" ht="12.75">
      <c r="A73">
        <v>531</v>
      </c>
      <c r="B73" s="10">
        <v>40702</v>
      </c>
      <c r="D73">
        <v>10.2</v>
      </c>
      <c r="E73">
        <f t="shared" si="0"/>
        <v>1</v>
      </c>
      <c r="F73">
        <f t="shared" si="1"/>
        <v>0.9400000000000002</v>
      </c>
      <c r="G73">
        <v>25.4</v>
      </c>
      <c r="H73">
        <v>4.1</v>
      </c>
      <c r="I73">
        <v>13.8</v>
      </c>
      <c r="J73">
        <v>-0.6</v>
      </c>
      <c r="K73">
        <v>6.4</v>
      </c>
      <c r="L73">
        <v>27</v>
      </c>
    </row>
    <row r="74" spans="1:12" ht="12.75">
      <c r="A74">
        <v>531</v>
      </c>
      <c r="B74" s="10">
        <v>40703</v>
      </c>
      <c r="D74">
        <v>9.4</v>
      </c>
      <c r="E74">
        <f t="shared" si="0"/>
        <v>0.7999999999999989</v>
      </c>
      <c r="F74">
        <f t="shared" si="1"/>
        <v>0.9199999999999999</v>
      </c>
      <c r="G74">
        <v>25.4</v>
      </c>
      <c r="H74">
        <v>0.9</v>
      </c>
      <c r="I74">
        <v>15</v>
      </c>
      <c r="J74">
        <v>-10.6</v>
      </c>
      <c r="K74">
        <v>7.4</v>
      </c>
      <c r="L74">
        <v>24</v>
      </c>
    </row>
    <row r="75" spans="1:12" ht="12.75">
      <c r="A75">
        <v>531</v>
      </c>
      <c r="B75" s="10">
        <v>40704</v>
      </c>
      <c r="D75">
        <v>8.3</v>
      </c>
      <c r="E75">
        <f t="shared" si="0"/>
        <v>1.0999999999999996</v>
      </c>
      <c r="F75">
        <f t="shared" si="1"/>
        <v>0.9599999999999997</v>
      </c>
      <c r="G75">
        <v>25.4</v>
      </c>
      <c r="H75">
        <v>-0.5</v>
      </c>
      <c r="I75">
        <v>13.2</v>
      </c>
      <c r="J75">
        <v>-3.8</v>
      </c>
      <c r="K75">
        <v>6.1</v>
      </c>
      <c r="L75">
        <v>21</v>
      </c>
    </row>
    <row r="76" spans="1:12" ht="12.75">
      <c r="A76">
        <v>531</v>
      </c>
      <c r="B76" s="10">
        <v>40705</v>
      </c>
      <c r="D76">
        <v>7.3</v>
      </c>
      <c r="E76">
        <f t="shared" si="0"/>
        <v>1.0000000000000009</v>
      </c>
      <c r="F76">
        <f t="shared" si="1"/>
        <v>0.9799999999999999</v>
      </c>
      <c r="G76">
        <v>25.4</v>
      </c>
      <c r="H76">
        <v>2.3</v>
      </c>
      <c r="I76">
        <v>14</v>
      </c>
      <c r="J76">
        <v>-11</v>
      </c>
      <c r="K76">
        <v>6.6</v>
      </c>
      <c r="L76">
        <v>19</v>
      </c>
    </row>
    <row r="77" spans="1:12" ht="12.75">
      <c r="A77">
        <v>531</v>
      </c>
      <c r="B77" s="10">
        <v>40706</v>
      </c>
      <c r="D77">
        <v>6.2</v>
      </c>
      <c r="E77">
        <f t="shared" si="0"/>
        <v>1.0999999999999996</v>
      </c>
      <c r="F77">
        <f t="shared" si="1"/>
        <v>0.9999999999999998</v>
      </c>
      <c r="G77">
        <v>25.4</v>
      </c>
      <c r="H77">
        <v>5.3</v>
      </c>
      <c r="I77">
        <v>15.6</v>
      </c>
      <c r="J77">
        <v>-16.2</v>
      </c>
      <c r="K77">
        <v>7.8</v>
      </c>
      <c r="L77">
        <v>16</v>
      </c>
    </row>
    <row r="78" spans="1:12" ht="12.75">
      <c r="A78">
        <v>531</v>
      </c>
      <c r="B78" s="10">
        <v>40707</v>
      </c>
      <c r="D78">
        <v>5.5</v>
      </c>
      <c r="E78">
        <f t="shared" si="0"/>
        <v>0.7000000000000002</v>
      </c>
      <c r="F78">
        <f t="shared" si="1"/>
        <v>0.9399999999999998</v>
      </c>
      <c r="G78">
        <v>25.4</v>
      </c>
      <c r="H78">
        <v>-99.9</v>
      </c>
      <c r="I78">
        <v>14.7</v>
      </c>
      <c r="J78">
        <v>-99.9</v>
      </c>
      <c r="K78">
        <v>7.5</v>
      </c>
      <c r="L78">
        <v>14</v>
      </c>
    </row>
    <row r="79" spans="1:12" ht="12.75">
      <c r="A79">
        <v>531</v>
      </c>
      <c r="B79" s="10">
        <v>40708</v>
      </c>
      <c r="D79">
        <v>4.3</v>
      </c>
      <c r="E79">
        <f t="shared" si="0"/>
        <v>1.2000000000000002</v>
      </c>
      <c r="F79" s="38">
        <f t="shared" si="1"/>
        <v>1.02</v>
      </c>
      <c r="G79">
        <v>25.4</v>
      </c>
      <c r="H79">
        <v>-99.9</v>
      </c>
      <c r="I79">
        <v>15.2</v>
      </c>
      <c r="J79">
        <v>-99.9</v>
      </c>
      <c r="K79">
        <v>-99.9</v>
      </c>
      <c r="L79">
        <v>13</v>
      </c>
    </row>
    <row r="80" spans="1:12" ht="12.75">
      <c r="A80">
        <v>531</v>
      </c>
      <c r="B80" s="10">
        <v>40709</v>
      </c>
      <c r="D80">
        <v>3</v>
      </c>
      <c r="E80">
        <f t="shared" si="0"/>
        <v>1.2999999999999998</v>
      </c>
      <c r="F80" s="38">
        <f t="shared" si="1"/>
        <v>1.06</v>
      </c>
      <c r="G80">
        <v>25.4</v>
      </c>
      <c r="H80">
        <v>-99.9</v>
      </c>
      <c r="I80">
        <v>12.9</v>
      </c>
      <c r="J80">
        <v>-99.9</v>
      </c>
      <c r="K80">
        <v>-99.9</v>
      </c>
      <c r="L80">
        <v>9</v>
      </c>
    </row>
    <row r="81" spans="1:12" ht="12.75">
      <c r="A81">
        <v>531</v>
      </c>
      <c r="B81" s="10">
        <v>40710</v>
      </c>
      <c r="D81">
        <v>1.6</v>
      </c>
      <c r="E81">
        <f t="shared" si="0"/>
        <v>1.4</v>
      </c>
      <c r="F81" s="38">
        <f t="shared" si="1"/>
        <v>1.14</v>
      </c>
      <c r="G81">
        <v>25.4</v>
      </c>
      <c r="H81">
        <v>-99.9</v>
      </c>
      <c r="I81">
        <v>14.9</v>
      </c>
      <c r="J81">
        <v>-99.9</v>
      </c>
      <c r="K81">
        <v>-99.9</v>
      </c>
      <c r="L81">
        <v>4</v>
      </c>
    </row>
    <row r="82" spans="1:12" ht="12.75">
      <c r="A82">
        <v>531</v>
      </c>
      <c r="B82" s="10">
        <v>40711</v>
      </c>
      <c r="D82">
        <v>0.2</v>
      </c>
      <c r="E82">
        <f t="shared" si="0"/>
        <v>1.4000000000000001</v>
      </c>
      <c r="F82" s="38">
        <f t="shared" si="1"/>
        <v>1.2</v>
      </c>
      <c r="G82">
        <v>25.4</v>
      </c>
      <c r="H82">
        <v>-99.9</v>
      </c>
      <c r="I82">
        <v>17.1</v>
      </c>
      <c r="J82">
        <v>-99.9</v>
      </c>
      <c r="K82">
        <v>-99.9</v>
      </c>
      <c r="L82">
        <v>0</v>
      </c>
    </row>
    <row r="83" spans="1:12" ht="12.75">
      <c r="A83" s="9">
        <v>531</v>
      </c>
      <c r="B83" s="13">
        <v>40712</v>
      </c>
      <c r="C83" s="9"/>
      <c r="D83" s="9">
        <v>0</v>
      </c>
      <c r="E83" s="9">
        <f t="shared" si="0"/>
        <v>0.2</v>
      </c>
      <c r="F83" s="39">
        <f t="shared" si="1"/>
        <v>1.1</v>
      </c>
      <c r="G83" s="9">
        <v>25.4</v>
      </c>
      <c r="H83" s="9">
        <v>-99.9</v>
      </c>
      <c r="I83" s="9">
        <v>10.6</v>
      </c>
      <c r="J83" s="9">
        <v>-99.9</v>
      </c>
      <c r="K83" s="9">
        <v>-99.9</v>
      </c>
      <c r="L83" s="9">
        <v>0</v>
      </c>
    </row>
    <row r="84" spans="4:11" ht="12.75">
      <c r="D84" s="14" t="s">
        <v>49</v>
      </c>
      <c r="E84" s="30">
        <f>AVERAGE(E40:E83)</f>
        <v>0.49772727272727263</v>
      </c>
      <c r="F84" s="30">
        <f>AVERAGE(F44:F83)</f>
        <v>0.48149999999999993</v>
      </c>
      <c r="G84">
        <f>+G83-G40</f>
        <v>3.099999999999998</v>
      </c>
      <c r="H84" t="s">
        <v>32</v>
      </c>
      <c r="J84" s="14" t="s">
        <v>33</v>
      </c>
      <c r="K84" s="16">
        <f>+AVERAGE(K40:K78)</f>
        <v>4.241025641025641</v>
      </c>
    </row>
    <row r="85" spans="4:7" ht="12.75">
      <c r="D85" s="14" t="s">
        <v>50</v>
      </c>
      <c r="E85" s="31">
        <f>MAX(E40:E83)</f>
        <v>1.4000000000000001</v>
      </c>
      <c r="F85" s="31">
        <f>MAX(F44:F83)</f>
        <v>1.2</v>
      </c>
      <c r="G85" s="18"/>
    </row>
    <row r="86" spans="4:7" ht="12.75">
      <c r="D86" s="14" t="s">
        <v>36</v>
      </c>
      <c r="E86" s="29">
        <f>COUNT(E40:E83)</f>
        <v>44</v>
      </c>
      <c r="F86" s="29"/>
      <c r="G86" s="1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2" sqref="F72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2" t="s">
        <v>60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40269</v>
      </c>
      <c r="D6">
        <v>13.8</v>
      </c>
      <c r="G6">
        <v>14.5</v>
      </c>
      <c r="H6">
        <v>-2.1</v>
      </c>
      <c r="I6">
        <v>7.9</v>
      </c>
      <c r="J6">
        <v>-2.1</v>
      </c>
      <c r="K6">
        <v>2.1</v>
      </c>
      <c r="L6">
        <v>49</v>
      </c>
    </row>
    <row r="7" spans="1:12" ht="12.75">
      <c r="A7">
        <v>531</v>
      </c>
      <c r="B7" s="10">
        <v>40270</v>
      </c>
      <c r="D7">
        <v>13.9</v>
      </c>
      <c r="G7">
        <v>14.5</v>
      </c>
      <c r="H7">
        <v>-13.5</v>
      </c>
      <c r="I7">
        <v>1.9</v>
      </c>
      <c r="J7">
        <v>-13.7</v>
      </c>
      <c r="K7">
        <v>-5.4</v>
      </c>
      <c r="L7">
        <v>51</v>
      </c>
    </row>
    <row r="8" spans="1:12" ht="12.75">
      <c r="A8">
        <v>531</v>
      </c>
      <c r="B8" s="10">
        <v>40271</v>
      </c>
      <c r="D8">
        <v>14</v>
      </c>
      <c r="G8">
        <v>14.5</v>
      </c>
      <c r="H8">
        <v>-9.6</v>
      </c>
      <c r="I8">
        <v>-5.1</v>
      </c>
      <c r="J8">
        <v>-14.5</v>
      </c>
      <c r="K8">
        <v>-10.7</v>
      </c>
      <c r="L8">
        <v>51</v>
      </c>
    </row>
    <row r="9" spans="1:12" ht="12.75">
      <c r="A9">
        <v>531</v>
      </c>
      <c r="B9" s="10">
        <v>40272</v>
      </c>
      <c r="D9">
        <v>14.1</v>
      </c>
      <c r="G9">
        <v>14.6</v>
      </c>
      <c r="H9">
        <v>-8.3</v>
      </c>
      <c r="I9">
        <v>-2.2</v>
      </c>
      <c r="J9">
        <v>-9.7</v>
      </c>
      <c r="K9">
        <v>-6.4</v>
      </c>
      <c r="L9">
        <v>51</v>
      </c>
    </row>
    <row r="10" spans="1:12" ht="12.75">
      <c r="A10">
        <v>531</v>
      </c>
      <c r="B10" s="10">
        <v>40273</v>
      </c>
      <c r="D10">
        <v>14.1</v>
      </c>
      <c r="G10">
        <v>14.8</v>
      </c>
      <c r="H10">
        <v>-3.2</v>
      </c>
      <c r="I10">
        <v>4.3</v>
      </c>
      <c r="J10">
        <v>-8.3</v>
      </c>
      <c r="K10">
        <v>-2.7</v>
      </c>
      <c r="L10">
        <v>51</v>
      </c>
    </row>
    <row r="11" spans="1:12" ht="12.75">
      <c r="A11">
        <v>531</v>
      </c>
      <c r="B11" s="10">
        <v>40274</v>
      </c>
      <c r="D11">
        <v>14.2</v>
      </c>
      <c r="G11">
        <v>14.8</v>
      </c>
      <c r="H11">
        <v>-3.2</v>
      </c>
      <c r="I11">
        <v>5.3</v>
      </c>
      <c r="J11">
        <v>-3.7</v>
      </c>
      <c r="K11">
        <v>-1</v>
      </c>
      <c r="L11">
        <v>49</v>
      </c>
    </row>
    <row r="12" spans="1:12" ht="12.75">
      <c r="A12">
        <v>531</v>
      </c>
      <c r="B12" s="10">
        <v>40275</v>
      </c>
      <c r="D12">
        <v>14.4</v>
      </c>
      <c r="G12">
        <v>14.9</v>
      </c>
      <c r="H12">
        <v>-11.5</v>
      </c>
      <c r="I12">
        <v>-3.3</v>
      </c>
      <c r="J12">
        <v>-11.9</v>
      </c>
      <c r="K12">
        <v>-9.5</v>
      </c>
      <c r="L12">
        <v>52</v>
      </c>
    </row>
    <row r="13" spans="1:12" ht="12.75">
      <c r="A13">
        <v>531</v>
      </c>
      <c r="B13" s="10">
        <v>40276</v>
      </c>
      <c r="D13">
        <v>14.5</v>
      </c>
      <c r="G13">
        <v>15</v>
      </c>
      <c r="H13">
        <v>-11.5</v>
      </c>
      <c r="I13">
        <v>-0.7</v>
      </c>
      <c r="J13">
        <v>-12.2</v>
      </c>
      <c r="K13">
        <v>-7.6</v>
      </c>
      <c r="L13">
        <v>51</v>
      </c>
    </row>
    <row r="14" spans="1:12" ht="12.75">
      <c r="A14">
        <v>531</v>
      </c>
      <c r="B14" s="10">
        <v>40277</v>
      </c>
      <c r="D14">
        <v>14.6</v>
      </c>
      <c r="G14">
        <v>15.1</v>
      </c>
      <c r="H14">
        <v>-2.9</v>
      </c>
      <c r="I14">
        <v>6.8</v>
      </c>
      <c r="J14">
        <v>-12.7</v>
      </c>
      <c r="K14">
        <v>-2.8</v>
      </c>
      <c r="L14">
        <v>48</v>
      </c>
    </row>
    <row r="15" spans="1:12" ht="12.75">
      <c r="A15">
        <v>531</v>
      </c>
      <c r="B15" s="10">
        <v>40278</v>
      </c>
      <c r="D15">
        <v>14.5</v>
      </c>
      <c r="G15">
        <v>15.1</v>
      </c>
      <c r="H15">
        <v>-2.4</v>
      </c>
      <c r="I15">
        <v>8.2</v>
      </c>
      <c r="J15">
        <v>-7</v>
      </c>
      <c r="K15">
        <v>0.6</v>
      </c>
      <c r="L15">
        <v>48</v>
      </c>
    </row>
    <row r="16" spans="1:12" ht="12.75">
      <c r="A16">
        <v>531</v>
      </c>
      <c r="B16" s="10">
        <v>40279</v>
      </c>
      <c r="D16">
        <v>14.3</v>
      </c>
      <c r="G16">
        <v>15.1</v>
      </c>
      <c r="H16">
        <v>-1.1</v>
      </c>
      <c r="I16">
        <v>8.4</v>
      </c>
      <c r="J16">
        <v>-3.4</v>
      </c>
      <c r="K16">
        <v>1.2</v>
      </c>
      <c r="L16">
        <v>47</v>
      </c>
    </row>
    <row r="17" spans="1:12" ht="12.75">
      <c r="A17">
        <v>531</v>
      </c>
      <c r="B17" s="10">
        <v>40280</v>
      </c>
      <c r="D17">
        <v>14.1</v>
      </c>
      <c r="G17">
        <v>15.1</v>
      </c>
      <c r="H17">
        <v>-0.1</v>
      </c>
      <c r="I17">
        <v>10.4</v>
      </c>
      <c r="J17">
        <v>-2.2</v>
      </c>
      <c r="K17">
        <v>3.2</v>
      </c>
      <c r="L17">
        <v>45</v>
      </c>
    </row>
    <row r="18" spans="1:12" ht="12.75">
      <c r="A18">
        <v>531</v>
      </c>
      <c r="B18" s="10">
        <v>40281</v>
      </c>
      <c r="D18">
        <v>13.9</v>
      </c>
      <c r="G18">
        <v>15.2</v>
      </c>
      <c r="H18">
        <v>0.4</v>
      </c>
      <c r="I18">
        <v>9.3</v>
      </c>
      <c r="J18">
        <v>-1</v>
      </c>
      <c r="K18">
        <v>2.4</v>
      </c>
      <c r="L18">
        <v>45</v>
      </c>
    </row>
    <row r="19" spans="1:12" ht="12.75">
      <c r="A19">
        <v>531</v>
      </c>
      <c r="B19" s="10">
        <v>40282</v>
      </c>
      <c r="D19">
        <v>13.8</v>
      </c>
      <c r="G19">
        <v>15.2</v>
      </c>
      <c r="H19">
        <v>-7.2</v>
      </c>
      <c r="I19">
        <v>1.4</v>
      </c>
      <c r="J19">
        <v>-7.2</v>
      </c>
      <c r="K19">
        <v>-2.4</v>
      </c>
      <c r="L19">
        <v>45</v>
      </c>
    </row>
    <row r="20" spans="1:12" ht="12.75">
      <c r="A20">
        <v>531</v>
      </c>
      <c r="B20" s="10">
        <v>40283</v>
      </c>
      <c r="D20">
        <v>13.7</v>
      </c>
      <c r="G20">
        <v>15.2</v>
      </c>
      <c r="H20">
        <v>-0.7</v>
      </c>
      <c r="I20">
        <v>9.7</v>
      </c>
      <c r="J20">
        <v>-8.5</v>
      </c>
      <c r="K20">
        <v>0.4</v>
      </c>
      <c r="L20">
        <v>44</v>
      </c>
    </row>
    <row r="21" spans="1:12" ht="12.75">
      <c r="A21">
        <v>531</v>
      </c>
      <c r="B21" s="10">
        <v>40284</v>
      </c>
      <c r="D21">
        <v>13.6</v>
      </c>
      <c r="G21">
        <v>15.2</v>
      </c>
      <c r="H21">
        <v>-0.6</v>
      </c>
      <c r="I21">
        <v>11.2</v>
      </c>
      <c r="J21">
        <v>-1.5</v>
      </c>
      <c r="K21">
        <v>3.7</v>
      </c>
      <c r="L21">
        <v>42</v>
      </c>
    </row>
    <row r="22" spans="1:12" ht="12.75">
      <c r="A22">
        <v>531</v>
      </c>
      <c r="B22" s="10">
        <v>40285</v>
      </c>
      <c r="D22">
        <v>13.3</v>
      </c>
      <c r="G22">
        <v>15.2</v>
      </c>
      <c r="H22">
        <v>-0.6</v>
      </c>
      <c r="I22">
        <v>4.9</v>
      </c>
      <c r="J22">
        <v>-0.8</v>
      </c>
      <c r="K22">
        <v>0.7</v>
      </c>
      <c r="L22">
        <v>42</v>
      </c>
    </row>
    <row r="23" spans="1:12" ht="12.75">
      <c r="A23">
        <v>531</v>
      </c>
      <c r="B23" s="10">
        <v>40286</v>
      </c>
      <c r="D23">
        <v>13.5</v>
      </c>
      <c r="G23">
        <v>15.4</v>
      </c>
      <c r="H23">
        <v>-2.3</v>
      </c>
      <c r="I23">
        <v>5.9</v>
      </c>
      <c r="J23">
        <v>-2.3</v>
      </c>
      <c r="K23">
        <v>0</v>
      </c>
      <c r="L23">
        <v>41</v>
      </c>
    </row>
    <row r="24" spans="1:12" ht="12.75">
      <c r="A24">
        <v>531</v>
      </c>
      <c r="B24" s="10">
        <v>40287</v>
      </c>
      <c r="D24">
        <v>13.5</v>
      </c>
      <c r="G24">
        <v>15.4</v>
      </c>
      <c r="H24">
        <v>-1.3</v>
      </c>
      <c r="I24">
        <v>10</v>
      </c>
      <c r="J24">
        <v>-3.3</v>
      </c>
      <c r="K24">
        <v>2.3</v>
      </c>
      <c r="L24">
        <v>41</v>
      </c>
    </row>
    <row r="25" spans="1:12" ht="12.75">
      <c r="A25">
        <v>531</v>
      </c>
      <c r="B25" s="10">
        <v>40288</v>
      </c>
      <c r="D25">
        <v>13</v>
      </c>
      <c r="G25">
        <v>15.4</v>
      </c>
      <c r="H25">
        <v>1</v>
      </c>
      <c r="I25">
        <v>10.2</v>
      </c>
      <c r="J25">
        <v>-1.5</v>
      </c>
      <c r="K25">
        <v>3.2</v>
      </c>
      <c r="L25">
        <v>36</v>
      </c>
    </row>
    <row r="26" spans="1:12" ht="12.75">
      <c r="A26">
        <v>531</v>
      </c>
      <c r="B26" s="10">
        <v>40289</v>
      </c>
      <c r="D26">
        <v>12.4</v>
      </c>
      <c r="G26">
        <v>15.4</v>
      </c>
      <c r="H26">
        <v>-0.8</v>
      </c>
      <c r="I26">
        <v>9.3</v>
      </c>
      <c r="J26">
        <v>-0.9</v>
      </c>
      <c r="K26">
        <v>3.3</v>
      </c>
      <c r="L26">
        <v>33</v>
      </c>
    </row>
    <row r="27" spans="1:12" ht="12.75">
      <c r="A27">
        <v>531</v>
      </c>
      <c r="B27" s="10">
        <v>40290</v>
      </c>
      <c r="D27">
        <v>12.6</v>
      </c>
      <c r="G27">
        <v>16</v>
      </c>
      <c r="H27">
        <v>0</v>
      </c>
      <c r="I27">
        <v>10.2</v>
      </c>
      <c r="J27">
        <v>-1.3</v>
      </c>
      <c r="K27">
        <v>2.5</v>
      </c>
      <c r="L27">
        <v>37</v>
      </c>
    </row>
    <row r="28" spans="1:12" ht="12.75">
      <c r="A28">
        <v>531</v>
      </c>
      <c r="B28" s="10">
        <v>40291</v>
      </c>
      <c r="D28">
        <v>13</v>
      </c>
      <c r="G28">
        <v>16.2</v>
      </c>
      <c r="H28">
        <v>-4.4</v>
      </c>
      <c r="I28">
        <v>5.4</v>
      </c>
      <c r="J28">
        <v>-4.4</v>
      </c>
      <c r="K28">
        <v>-0.4</v>
      </c>
      <c r="L28">
        <v>40</v>
      </c>
    </row>
    <row r="29" spans="1:12" ht="12.75">
      <c r="A29">
        <v>531</v>
      </c>
      <c r="B29" s="10">
        <v>40292</v>
      </c>
      <c r="D29">
        <v>13.5</v>
      </c>
      <c r="G29">
        <v>16.6</v>
      </c>
      <c r="H29">
        <v>-5.5</v>
      </c>
      <c r="I29">
        <v>-2.4</v>
      </c>
      <c r="J29">
        <v>-5.5</v>
      </c>
      <c r="K29">
        <v>-4.3</v>
      </c>
      <c r="L29">
        <v>44</v>
      </c>
    </row>
    <row r="30" spans="1:12" ht="12.75">
      <c r="A30">
        <v>531</v>
      </c>
      <c r="B30" s="10">
        <v>40293</v>
      </c>
      <c r="D30">
        <v>13.7</v>
      </c>
      <c r="G30">
        <v>16.9</v>
      </c>
      <c r="H30">
        <v>-4.6</v>
      </c>
      <c r="I30">
        <v>0.5</v>
      </c>
      <c r="J30">
        <v>-7</v>
      </c>
      <c r="K30">
        <v>-4.4</v>
      </c>
      <c r="L30">
        <v>42</v>
      </c>
    </row>
    <row r="31" spans="1:12" ht="12.75">
      <c r="A31">
        <v>531</v>
      </c>
      <c r="B31" s="10">
        <v>40294</v>
      </c>
      <c r="D31">
        <v>14</v>
      </c>
      <c r="G31">
        <v>17.1</v>
      </c>
      <c r="H31">
        <v>-4.7</v>
      </c>
      <c r="I31">
        <v>3.9</v>
      </c>
      <c r="J31">
        <v>-5.1</v>
      </c>
      <c r="K31">
        <v>-1.7</v>
      </c>
      <c r="L31">
        <v>44</v>
      </c>
    </row>
    <row r="32" spans="1:12" ht="12.75">
      <c r="A32">
        <v>531</v>
      </c>
      <c r="B32" s="10">
        <v>40295</v>
      </c>
      <c r="D32">
        <v>14.1</v>
      </c>
      <c r="G32">
        <v>17.3</v>
      </c>
      <c r="H32">
        <v>-2.7</v>
      </c>
      <c r="I32">
        <v>1.6</v>
      </c>
      <c r="J32">
        <v>-7.2</v>
      </c>
      <c r="K32">
        <v>-3.2</v>
      </c>
      <c r="L32">
        <v>42</v>
      </c>
    </row>
    <row r="33" spans="1:12" ht="12.75">
      <c r="A33">
        <v>531</v>
      </c>
      <c r="B33" s="10">
        <v>40296</v>
      </c>
      <c r="D33">
        <v>14.1</v>
      </c>
      <c r="G33">
        <v>17.4</v>
      </c>
      <c r="H33">
        <v>2.8</v>
      </c>
      <c r="I33">
        <v>10.5</v>
      </c>
      <c r="J33">
        <v>-4.2</v>
      </c>
      <c r="K33">
        <v>2.9</v>
      </c>
      <c r="L33">
        <v>39</v>
      </c>
    </row>
    <row r="34" spans="1:12" ht="12.75">
      <c r="A34">
        <v>531</v>
      </c>
      <c r="B34" s="10">
        <v>40297</v>
      </c>
      <c r="D34">
        <v>13.8</v>
      </c>
      <c r="G34">
        <v>17.4</v>
      </c>
      <c r="H34">
        <v>-1.4</v>
      </c>
      <c r="I34">
        <v>9.7</v>
      </c>
      <c r="J34">
        <v>-1.5</v>
      </c>
      <c r="K34">
        <v>3.7</v>
      </c>
      <c r="L34">
        <v>38</v>
      </c>
    </row>
    <row r="35" spans="1:12" ht="12.75">
      <c r="A35">
        <v>531</v>
      </c>
      <c r="B35" s="10">
        <v>40298</v>
      </c>
      <c r="D35">
        <v>14</v>
      </c>
      <c r="G35">
        <v>17.5</v>
      </c>
      <c r="H35">
        <v>-11.9</v>
      </c>
      <c r="I35">
        <v>-1.4</v>
      </c>
      <c r="J35">
        <v>-12.6</v>
      </c>
      <c r="K35">
        <v>-6.8</v>
      </c>
      <c r="L35">
        <v>40</v>
      </c>
    </row>
    <row r="36" spans="1:12" ht="12.75">
      <c r="A36">
        <v>531</v>
      </c>
      <c r="B36" s="10">
        <v>40299</v>
      </c>
      <c r="D36">
        <v>14.2</v>
      </c>
      <c r="G36">
        <v>17.6</v>
      </c>
      <c r="H36">
        <v>-10.1</v>
      </c>
      <c r="I36">
        <v>-2.9</v>
      </c>
      <c r="J36">
        <v>-12.2</v>
      </c>
      <c r="K36">
        <v>-8.6</v>
      </c>
      <c r="L36">
        <v>42</v>
      </c>
    </row>
    <row r="37" spans="1:12" ht="12.75">
      <c r="A37">
        <v>531</v>
      </c>
      <c r="B37" s="10">
        <v>40300</v>
      </c>
      <c r="D37">
        <v>14.2</v>
      </c>
      <c r="G37">
        <v>17.7</v>
      </c>
      <c r="H37">
        <v>-7.6</v>
      </c>
      <c r="I37">
        <v>0.9</v>
      </c>
      <c r="J37">
        <v>-10.8</v>
      </c>
      <c r="K37">
        <v>-6.2</v>
      </c>
      <c r="L37">
        <v>41</v>
      </c>
    </row>
    <row r="38" spans="1:12" ht="12.75">
      <c r="A38">
        <v>531</v>
      </c>
      <c r="B38" s="10">
        <v>40301</v>
      </c>
      <c r="D38">
        <v>14.4</v>
      </c>
      <c r="G38">
        <v>18</v>
      </c>
      <c r="H38">
        <v>-7.1</v>
      </c>
      <c r="I38">
        <v>0.1</v>
      </c>
      <c r="J38">
        <v>-10.9</v>
      </c>
      <c r="K38">
        <v>-6.2</v>
      </c>
      <c r="L38">
        <v>43</v>
      </c>
    </row>
    <row r="39" spans="1:12" ht="12.75">
      <c r="A39" s="12">
        <v>531</v>
      </c>
      <c r="B39" s="11">
        <v>40302</v>
      </c>
      <c r="C39" s="12"/>
      <c r="D39" s="12">
        <v>14.7</v>
      </c>
      <c r="E39" s="12"/>
      <c r="F39" s="12"/>
      <c r="G39" s="12">
        <v>18.2</v>
      </c>
      <c r="H39" s="12">
        <v>-0.3</v>
      </c>
      <c r="I39" s="12">
        <v>3.3</v>
      </c>
      <c r="J39" s="12">
        <v>-8.2</v>
      </c>
      <c r="K39" s="12">
        <v>-2.3</v>
      </c>
      <c r="L39" s="12">
        <v>41</v>
      </c>
    </row>
    <row r="40" spans="1:13" ht="12.75">
      <c r="A40">
        <v>531</v>
      </c>
      <c r="B40" s="10">
        <v>40303</v>
      </c>
      <c r="D40">
        <v>14.6</v>
      </c>
      <c r="E40">
        <f>D39-D40</f>
        <v>0.09999999999999964</v>
      </c>
      <c r="G40">
        <v>18.2</v>
      </c>
      <c r="H40">
        <v>-1.3</v>
      </c>
      <c r="I40">
        <v>8.3</v>
      </c>
      <c r="J40">
        <v>-1.6</v>
      </c>
      <c r="K40">
        <v>2.3</v>
      </c>
      <c r="L40">
        <v>37</v>
      </c>
      <c r="M40">
        <f>L39-L40</f>
        <v>4</v>
      </c>
    </row>
    <row r="41" spans="1:13" ht="12.75">
      <c r="A41">
        <v>531</v>
      </c>
      <c r="B41" s="10">
        <v>40304</v>
      </c>
      <c r="D41">
        <v>14.2</v>
      </c>
      <c r="E41">
        <f aca="true" t="shared" si="0" ref="E41:E70">D40-D41</f>
        <v>0.40000000000000036</v>
      </c>
      <c r="G41">
        <v>18.2</v>
      </c>
      <c r="H41">
        <v>2.5</v>
      </c>
      <c r="I41">
        <v>11</v>
      </c>
      <c r="J41">
        <v>-1.5</v>
      </c>
      <c r="K41">
        <v>4.6</v>
      </c>
      <c r="L41">
        <v>37</v>
      </c>
      <c r="M41">
        <f aca="true" t="shared" si="1" ref="M41:M68">L40-L41</f>
        <v>0</v>
      </c>
    </row>
    <row r="42" spans="1:13" ht="12.75">
      <c r="A42">
        <v>531</v>
      </c>
      <c r="B42" s="10">
        <v>40305</v>
      </c>
      <c r="D42">
        <v>14</v>
      </c>
      <c r="E42">
        <f t="shared" si="0"/>
        <v>0.1999999999999993</v>
      </c>
      <c r="G42">
        <v>18.2</v>
      </c>
      <c r="H42">
        <v>-7.6</v>
      </c>
      <c r="I42">
        <v>6.3</v>
      </c>
      <c r="J42">
        <v>-7.6</v>
      </c>
      <c r="K42">
        <v>0.5</v>
      </c>
      <c r="L42">
        <v>36</v>
      </c>
      <c r="M42">
        <f t="shared" si="1"/>
        <v>1</v>
      </c>
    </row>
    <row r="43" spans="1:13" ht="12.75">
      <c r="A43">
        <v>531</v>
      </c>
      <c r="B43" s="10">
        <v>40306</v>
      </c>
      <c r="D43">
        <v>13.8</v>
      </c>
      <c r="E43">
        <f t="shared" si="0"/>
        <v>0.1999999999999993</v>
      </c>
      <c r="G43">
        <v>18.2</v>
      </c>
      <c r="H43">
        <v>-5.4</v>
      </c>
      <c r="I43">
        <v>4.3</v>
      </c>
      <c r="J43">
        <v>-10.2</v>
      </c>
      <c r="K43">
        <v>-3.4</v>
      </c>
      <c r="L43">
        <v>37</v>
      </c>
      <c r="M43">
        <f t="shared" si="1"/>
        <v>-1</v>
      </c>
    </row>
    <row r="44" spans="1:13" ht="12.75">
      <c r="A44">
        <v>531</v>
      </c>
      <c r="B44" s="10">
        <v>40307</v>
      </c>
      <c r="D44">
        <v>13.5</v>
      </c>
      <c r="E44">
        <f t="shared" si="0"/>
        <v>0.3000000000000007</v>
      </c>
      <c r="F44">
        <f>AVERAGE(E40:E44)</f>
        <v>0.23999999999999985</v>
      </c>
      <c r="G44">
        <v>18.2</v>
      </c>
      <c r="H44">
        <v>2.5</v>
      </c>
      <c r="I44">
        <v>7.5</v>
      </c>
      <c r="J44">
        <v>-7.1</v>
      </c>
      <c r="K44">
        <v>1.3</v>
      </c>
      <c r="L44">
        <v>35</v>
      </c>
      <c r="M44">
        <f t="shared" si="1"/>
        <v>2</v>
      </c>
    </row>
    <row r="45" spans="1:13" ht="12.75">
      <c r="A45">
        <v>531</v>
      </c>
      <c r="B45" s="10">
        <v>40308</v>
      </c>
      <c r="D45">
        <v>12.9</v>
      </c>
      <c r="E45">
        <f t="shared" si="0"/>
        <v>0.5999999999999996</v>
      </c>
      <c r="F45">
        <f aca="true" t="shared" si="2" ref="F45:F70">AVERAGE(E41:E45)</f>
        <v>0.33999999999999986</v>
      </c>
      <c r="G45">
        <v>18.2</v>
      </c>
      <c r="H45">
        <v>1.3</v>
      </c>
      <c r="I45">
        <v>12.1</v>
      </c>
      <c r="J45">
        <v>0.4</v>
      </c>
      <c r="K45">
        <v>5.4</v>
      </c>
      <c r="L45">
        <v>33</v>
      </c>
      <c r="M45">
        <f t="shared" si="1"/>
        <v>2</v>
      </c>
    </row>
    <row r="46" spans="1:13" ht="12.75">
      <c r="A46">
        <v>531</v>
      </c>
      <c r="B46" s="10">
        <v>40309</v>
      </c>
      <c r="D46">
        <v>12.8</v>
      </c>
      <c r="E46">
        <f t="shared" si="0"/>
        <v>0.09999999999999964</v>
      </c>
      <c r="F46">
        <f t="shared" si="2"/>
        <v>0.2799999999999997</v>
      </c>
      <c r="G46">
        <v>18.2</v>
      </c>
      <c r="H46">
        <v>-2.2</v>
      </c>
      <c r="I46">
        <v>5.3</v>
      </c>
      <c r="J46">
        <v>-2.2</v>
      </c>
      <c r="K46">
        <v>0.7</v>
      </c>
      <c r="L46">
        <v>34</v>
      </c>
      <c r="M46">
        <f t="shared" si="1"/>
        <v>-1</v>
      </c>
    </row>
    <row r="47" spans="1:13" ht="12.75">
      <c r="A47">
        <v>531</v>
      </c>
      <c r="B47" s="10">
        <v>40310</v>
      </c>
      <c r="D47">
        <v>12.8</v>
      </c>
      <c r="E47">
        <f t="shared" si="0"/>
        <v>0</v>
      </c>
      <c r="F47">
        <f t="shared" si="2"/>
        <v>0.23999999999999985</v>
      </c>
      <c r="G47">
        <v>18.2</v>
      </c>
      <c r="H47">
        <v>-4.8</v>
      </c>
      <c r="I47">
        <v>5.9</v>
      </c>
      <c r="J47">
        <v>-5</v>
      </c>
      <c r="K47">
        <v>-0.6</v>
      </c>
      <c r="L47">
        <v>34</v>
      </c>
      <c r="M47">
        <f t="shared" si="1"/>
        <v>0</v>
      </c>
    </row>
    <row r="48" spans="1:13" ht="12.75">
      <c r="A48">
        <v>531</v>
      </c>
      <c r="B48" s="10">
        <v>40311</v>
      </c>
      <c r="D48">
        <v>12.5</v>
      </c>
      <c r="E48">
        <f t="shared" si="0"/>
        <v>0.3000000000000007</v>
      </c>
      <c r="F48">
        <f t="shared" si="2"/>
        <v>0.2600000000000001</v>
      </c>
      <c r="G48">
        <v>18.3</v>
      </c>
      <c r="H48">
        <v>-4.8</v>
      </c>
      <c r="I48">
        <v>3.9</v>
      </c>
      <c r="J48">
        <v>-7.5</v>
      </c>
      <c r="K48">
        <v>-2.8</v>
      </c>
      <c r="L48">
        <v>32</v>
      </c>
      <c r="M48">
        <f t="shared" si="1"/>
        <v>2</v>
      </c>
    </row>
    <row r="49" spans="1:13" ht="12.75">
      <c r="A49">
        <v>531</v>
      </c>
      <c r="B49" s="10">
        <v>40312</v>
      </c>
      <c r="D49">
        <v>12.9</v>
      </c>
      <c r="E49">
        <f t="shared" si="0"/>
        <v>-0.40000000000000036</v>
      </c>
      <c r="F49">
        <f t="shared" si="2"/>
        <v>0.11999999999999993</v>
      </c>
      <c r="G49">
        <v>18.9</v>
      </c>
      <c r="H49">
        <v>-2.5</v>
      </c>
      <c r="I49">
        <v>4.1</v>
      </c>
      <c r="J49">
        <v>-6.1</v>
      </c>
      <c r="K49">
        <v>-2.1</v>
      </c>
      <c r="L49">
        <v>35</v>
      </c>
      <c r="M49">
        <f t="shared" si="1"/>
        <v>-3</v>
      </c>
    </row>
    <row r="50" spans="1:13" ht="12.75">
      <c r="A50">
        <v>531</v>
      </c>
      <c r="B50" s="10">
        <v>40313</v>
      </c>
      <c r="D50">
        <v>13.4</v>
      </c>
      <c r="E50">
        <f t="shared" si="0"/>
        <v>-0.5</v>
      </c>
      <c r="F50">
        <f t="shared" si="2"/>
        <v>-0.1</v>
      </c>
      <c r="G50">
        <v>19.6</v>
      </c>
      <c r="H50">
        <v>-2.1</v>
      </c>
      <c r="I50">
        <v>6.7</v>
      </c>
      <c r="J50">
        <v>-2.7</v>
      </c>
      <c r="K50">
        <v>-0.3</v>
      </c>
      <c r="L50">
        <v>40</v>
      </c>
      <c r="M50">
        <f t="shared" si="1"/>
        <v>-5</v>
      </c>
    </row>
    <row r="51" spans="1:13" ht="12.75">
      <c r="A51">
        <v>531</v>
      </c>
      <c r="B51" s="10">
        <v>40314</v>
      </c>
      <c r="D51">
        <v>13.6</v>
      </c>
      <c r="E51">
        <f t="shared" si="0"/>
        <v>-0.1999999999999993</v>
      </c>
      <c r="F51">
        <f t="shared" si="2"/>
        <v>-0.15999999999999978</v>
      </c>
      <c r="G51">
        <v>19.8</v>
      </c>
      <c r="H51">
        <v>-4.3</v>
      </c>
      <c r="I51">
        <v>5.2</v>
      </c>
      <c r="J51">
        <v>-4.9</v>
      </c>
      <c r="K51">
        <v>-0.8</v>
      </c>
      <c r="L51">
        <v>38</v>
      </c>
      <c r="M51">
        <f t="shared" si="1"/>
        <v>2</v>
      </c>
    </row>
    <row r="52" spans="1:13" ht="12.75">
      <c r="A52">
        <v>531</v>
      </c>
      <c r="B52" s="10">
        <v>40315</v>
      </c>
      <c r="D52">
        <v>13.5</v>
      </c>
      <c r="E52">
        <f t="shared" si="0"/>
        <v>0.09999999999999964</v>
      </c>
      <c r="F52">
        <f t="shared" si="2"/>
        <v>-0.13999999999999985</v>
      </c>
      <c r="G52">
        <v>19.9</v>
      </c>
      <c r="H52">
        <v>-1.2</v>
      </c>
      <c r="I52">
        <v>8</v>
      </c>
      <c r="J52">
        <v>-4.6</v>
      </c>
      <c r="K52">
        <v>1.6</v>
      </c>
      <c r="L52">
        <v>35</v>
      </c>
      <c r="M52">
        <f t="shared" si="1"/>
        <v>3</v>
      </c>
    </row>
    <row r="53" spans="1:13" ht="12.75">
      <c r="A53">
        <v>531</v>
      </c>
      <c r="B53" s="10">
        <v>40316</v>
      </c>
      <c r="D53">
        <v>13.3</v>
      </c>
      <c r="E53">
        <f t="shared" si="0"/>
        <v>0.1999999999999993</v>
      </c>
      <c r="F53">
        <f t="shared" si="2"/>
        <v>-0.16000000000000014</v>
      </c>
      <c r="G53">
        <v>19.9</v>
      </c>
      <c r="H53">
        <v>2.9</v>
      </c>
      <c r="I53">
        <v>13.2</v>
      </c>
      <c r="J53">
        <v>-1.9</v>
      </c>
      <c r="K53">
        <v>5.3</v>
      </c>
      <c r="L53">
        <v>32</v>
      </c>
      <c r="M53">
        <f t="shared" si="1"/>
        <v>3</v>
      </c>
    </row>
    <row r="54" spans="1:13" ht="12.75">
      <c r="A54">
        <v>531</v>
      </c>
      <c r="B54" s="10">
        <v>40317</v>
      </c>
      <c r="D54">
        <v>13</v>
      </c>
      <c r="E54">
        <f t="shared" si="0"/>
        <v>0.3000000000000007</v>
      </c>
      <c r="F54">
        <f t="shared" si="2"/>
        <v>-0.019999999999999928</v>
      </c>
      <c r="G54">
        <v>19.9</v>
      </c>
      <c r="H54">
        <v>-1.5</v>
      </c>
      <c r="I54">
        <v>10.9</v>
      </c>
      <c r="J54">
        <v>-1.8</v>
      </c>
      <c r="K54">
        <v>3.6</v>
      </c>
      <c r="L54">
        <v>33</v>
      </c>
      <c r="M54">
        <f t="shared" si="1"/>
        <v>-1</v>
      </c>
    </row>
    <row r="55" spans="1:13" ht="12.75">
      <c r="A55">
        <v>531</v>
      </c>
      <c r="B55" s="10">
        <v>40318</v>
      </c>
      <c r="D55">
        <v>13</v>
      </c>
      <c r="E55">
        <f t="shared" si="0"/>
        <v>0</v>
      </c>
      <c r="F55">
        <f t="shared" si="2"/>
        <v>0.08000000000000007</v>
      </c>
      <c r="G55">
        <v>20</v>
      </c>
      <c r="H55">
        <v>-0.4</v>
      </c>
      <c r="I55">
        <v>6.4</v>
      </c>
      <c r="J55">
        <v>-1.9</v>
      </c>
      <c r="K55">
        <v>0.6</v>
      </c>
      <c r="L55">
        <v>31</v>
      </c>
      <c r="M55">
        <f t="shared" si="1"/>
        <v>2</v>
      </c>
    </row>
    <row r="56" spans="1:13" ht="12.75">
      <c r="A56">
        <v>531</v>
      </c>
      <c r="B56" s="10">
        <v>40319</v>
      </c>
      <c r="D56">
        <v>12.7</v>
      </c>
      <c r="E56">
        <f t="shared" si="0"/>
        <v>0.3000000000000007</v>
      </c>
      <c r="F56">
        <f t="shared" si="2"/>
        <v>0.18000000000000008</v>
      </c>
      <c r="G56">
        <v>20</v>
      </c>
      <c r="H56">
        <v>2.5</v>
      </c>
      <c r="I56">
        <v>11</v>
      </c>
      <c r="J56">
        <v>-0.4</v>
      </c>
      <c r="K56">
        <v>4.5</v>
      </c>
      <c r="L56">
        <v>32</v>
      </c>
      <c r="M56">
        <f t="shared" si="1"/>
        <v>-1</v>
      </c>
    </row>
    <row r="57" spans="1:13" ht="12.75">
      <c r="A57">
        <v>531</v>
      </c>
      <c r="B57" s="10">
        <v>40320</v>
      </c>
      <c r="D57">
        <v>11.8</v>
      </c>
      <c r="E57">
        <f t="shared" si="0"/>
        <v>0.8999999999999986</v>
      </c>
      <c r="F57">
        <f t="shared" si="2"/>
        <v>0.33999999999999986</v>
      </c>
      <c r="G57">
        <v>20</v>
      </c>
      <c r="H57">
        <v>6.6</v>
      </c>
      <c r="I57">
        <v>14.3</v>
      </c>
      <c r="J57">
        <v>1.5</v>
      </c>
      <c r="K57">
        <v>7.9</v>
      </c>
      <c r="L57">
        <v>29</v>
      </c>
      <c r="M57">
        <f t="shared" si="1"/>
        <v>3</v>
      </c>
    </row>
    <row r="58" spans="1:13" ht="12.75">
      <c r="A58">
        <v>531</v>
      </c>
      <c r="B58" s="10">
        <v>40321</v>
      </c>
      <c r="D58">
        <v>10.9</v>
      </c>
      <c r="E58">
        <f t="shared" si="0"/>
        <v>0.9000000000000004</v>
      </c>
      <c r="F58">
        <f t="shared" si="2"/>
        <v>0.4800000000000001</v>
      </c>
      <c r="G58">
        <v>20</v>
      </c>
      <c r="H58">
        <v>3.2</v>
      </c>
      <c r="I58">
        <v>13.5</v>
      </c>
      <c r="J58">
        <v>3.2</v>
      </c>
      <c r="K58">
        <v>7.4</v>
      </c>
      <c r="L58">
        <v>26</v>
      </c>
      <c r="M58">
        <f t="shared" si="1"/>
        <v>3</v>
      </c>
    </row>
    <row r="59" spans="1:13" ht="12.75">
      <c r="A59">
        <v>531</v>
      </c>
      <c r="B59" s="10">
        <v>40322</v>
      </c>
      <c r="D59">
        <v>10.1</v>
      </c>
      <c r="E59">
        <f t="shared" si="0"/>
        <v>0.8000000000000007</v>
      </c>
      <c r="F59">
        <f t="shared" si="2"/>
        <v>0.5800000000000001</v>
      </c>
      <c r="G59">
        <v>20</v>
      </c>
      <c r="H59">
        <v>2.2</v>
      </c>
      <c r="I59">
        <v>13.1</v>
      </c>
      <c r="J59">
        <v>2</v>
      </c>
      <c r="K59">
        <v>6.6</v>
      </c>
      <c r="L59">
        <v>25</v>
      </c>
      <c r="M59">
        <f t="shared" si="1"/>
        <v>1</v>
      </c>
    </row>
    <row r="60" spans="1:13" ht="12.75">
      <c r="A60">
        <v>531</v>
      </c>
      <c r="B60" s="10">
        <v>40323</v>
      </c>
      <c r="D60">
        <v>9.7</v>
      </c>
      <c r="E60">
        <f t="shared" si="0"/>
        <v>0.40000000000000036</v>
      </c>
      <c r="F60">
        <f t="shared" si="2"/>
        <v>0.6600000000000001</v>
      </c>
      <c r="G60">
        <v>20</v>
      </c>
      <c r="H60">
        <v>-3.2</v>
      </c>
      <c r="I60">
        <v>5.1</v>
      </c>
      <c r="J60">
        <v>-3.6</v>
      </c>
      <c r="K60">
        <v>0.4</v>
      </c>
      <c r="L60">
        <v>25</v>
      </c>
      <c r="M60">
        <f t="shared" si="1"/>
        <v>0</v>
      </c>
    </row>
    <row r="61" spans="1:13" ht="12.75">
      <c r="A61">
        <v>531</v>
      </c>
      <c r="B61" s="10">
        <v>40324</v>
      </c>
      <c r="D61">
        <v>8.8</v>
      </c>
      <c r="E61">
        <f t="shared" si="0"/>
        <v>0.8999999999999986</v>
      </c>
      <c r="F61">
        <f t="shared" si="2"/>
        <v>0.7799999999999997</v>
      </c>
      <c r="G61">
        <v>20</v>
      </c>
      <c r="H61">
        <v>1.5</v>
      </c>
      <c r="I61">
        <v>10.4</v>
      </c>
      <c r="J61">
        <v>-5.6</v>
      </c>
      <c r="K61">
        <v>2.6</v>
      </c>
      <c r="L61">
        <v>20</v>
      </c>
      <c r="M61">
        <f t="shared" si="1"/>
        <v>5</v>
      </c>
    </row>
    <row r="62" spans="1:13" ht="12.75">
      <c r="A62">
        <v>531</v>
      </c>
      <c r="B62" s="10">
        <v>40325</v>
      </c>
      <c r="D62">
        <v>8.1</v>
      </c>
      <c r="E62">
        <f t="shared" si="0"/>
        <v>0.7000000000000011</v>
      </c>
      <c r="F62">
        <f t="shared" si="2"/>
        <v>0.7400000000000002</v>
      </c>
      <c r="G62">
        <v>20</v>
      </c>
      <c r="H62">
        <v>4</v>
      </c>
      <c r="I62">
        <v>13</v>
      </c>
      <c r="J62">
        <v>0.8</v>
      </c>
      <c r="K62">
        <v>6.4</v>
      </c>
      <c r="L62">
        <v>18</v>
      </c>
      <c r="M62">
        <f t="shared" si="1"/>
        <v>2</v>
      </c>
    </row>
    <row r="63" spans="1:13" ht="12.75">
      <c r="A63">
        <v>531</v>
      </c>
      <c r="B63" s="10">
        <v>40326</v>
      </c>
      <c r="D63">
        <v>6.9</v>
      </c>
      <c r="E63">
        <f t="shared" si="0"/>
        <v>1.1999999999999993</v>
      </c>
      <c r="F63">
        <f t="shared" si="2"/>
        <v>0.8</v>
      </c>
      <c r="G63">
        <v>20</v>
      </c>
      <c r="H63">
        <v>8.2</v>
      </c>
      <c r="I63">
        <v>16.3</v>
      </c>
      <c r="J63">
        <v>2.9</v>
      </c>
      <c r="K63">
        <v>9.2</v>
      </c>
      <c r="L63">
        <v>17</v>
      </c>
      <c r="M63">
        <f t="shared" si="1"/>
        <v>1</v>
      </c>
    </row>
    <row r="64" spans="1:13" ht="12.75">
      <c r="A64">
        <v>531</v>
      </c>
      <c r="B64" s="10">
        <v>40327</v>
      </c>
      <c r="D64">
        <v>5.4</v>
      </c>
      <c r="E64">
        <f t="shared" si="0"/>
        <v>1.5</v>
      </c>
      <c r="F64">
        <f t="shared" si="2"/>
        <v>0.9399999999999998</v>
      </c>
      <c r="G64">
        <v>20</v>
      </c>
      <c r="H64">
        <v>7.6</v>
      </c>
      <c r="I64">
        <v>17.5</v>
      </c>
      <c r="J64">
        <v>6.1</v>
      </c>
      <c r="K64">
        <v>11.1</v>
      </c>
      <c r="L64">
        <v>13</v>
      </c>
      <c r="M64">
        <f t="shared" si="1"/>
        <v>4</v>
      </c>
    </row>
    <row r="65" spans="1:13" ht="12.75">
      <c r="A65">
        <v>531</v>
      </c>
      <c r="B65" s="10">
        <v>40328</v>
      </c>
      <c r="D65">
        <v>4.4</v>
      </c>
      <c r="E65">
        <f t="shared" si="0"/>
        <v>1</v>
      </c>
      <c r="F65">
        <f t="shared" si="2"/>
        <v>1.0599999999999998</v>
      </c>
      <c r="G65">
        <v>20</v>
      </c>
      <c r="H65">
        <v>-0.8</v>
      </c>
      <c r="I65">
        <v>15.9</v>
      </c>
      <c r="J65">
        <v>-0.8</v>
      </c>
      <c r="K65">
        <v>8</v>
      </c>
      <c r="L65">
        <v>10</v>
      </c>
      <c r="M65">
        <f t="shared" si="1"/>
        <v>3</v>
      </c>
    </row>
    <row r="66" spans="1:13" ht="12.75">
      <c r="A66">
        <v>531</v>
      </c>
      <c r="B66" s="10">
        <v>40329</v>
      </c>
      <c r="D66">
        <v>3.1</v>
      </c>
      <c r="E66">
        <f t="shared" si="0"/>
        <v>1.3000000000000003</v>
      </c>
      <c r="F66">
        <f t="shared" si="2"/>
        <v>1.1400000000000001</v>
      </c>
      <c r="G66">
        <v>20</v>
      </c>
      <c r="H66">
        <v>3.2</v>
      </c>
      <c r="I66">
        <v>12.6</v>
      </c>
      <c r="J66">
        <v>-3.2</v>
      </c>
      <c r="K66">
        <v>4.9</v>
      </c>
      <c r="L66">
        <v>6</v>
      </c>
      <c r="M66">
        <f t="shared" si="1"/>
        <v>4</v>
      </c>
    </row>
    <row r="67" spans="1:13" ht="12.75">
      <c r="A67">
        <v>531</v>
      </c>
      <c r="B67" s="10">
        <v>40330</v>
      </c>
      <c r="D67">
        <v>1.7</v>
      </c>
      <c r="E67">
        <f t="shared" si="0"/>
        <v>1.4000000000000001</v>
      </c>
      <c r="F67">
        <f t="shared" si="2"/>
        <v>1.28</v>
      </c>
      <c r="G67">
        <v>20</v>
      </c>
      <c r="H67">
        <v>-99.9</v>
      </c>
      <c r="I67">
        <v>-99.9</v>
      </c>
      <c r="J67">
        <v>-99.9</v>
      </c>
      <c r="M67">
        <f t="shared" si="1"/>
        <v>6</v>
      </c>
    </row>
    <row r="68" spans="1:13" ht="12.75">
      <c r="A68">
        <v>531</v>
      </c>
      <c r="B68" s="10">
        <v>40331</v>
      </c>
      <c r="D68">
        <v>0.8</v>
      </c>
      <c r="E68">
        <f t="shared" si="0"/>
        <v>0.8999999999999999</v>
      </c>
      <c r="F68">
        <f t="shared" si="2"/>
        <v>1.22</v>
      </c>
      <c r="G68">
        <v>20</v>
      </c>
      <c r="H68">
        <v>-99.9</v>
      </c>
      <c r="I68">
        <v>-99.9</v>
      </c>
      <c r="J68">
        <v>-99.9</v>
      </c>
      <c r="M68">
        <f t="shared" si="1"/>
        <v>0</v>
      </c>
    </row>
    <row r="69" spans="1:13" ht="12.75">
      <c r="A69">
        <v>531</v>
      </c>
      <c r="B69" s="10">
        <v>40332</v>
      </c>
      <c r="D69">
        <v>0.4</v>
      </c>
      <c r="E69">
        <f t="shared" si="0"/>
        <v>0.4</v>
      </c>
      <c r="F69">
        <f t="shared" si="2"/>
        <v>1</v>
      </c>
      <c r="G69">
        <v>20</v>
      </c>
      <c r="H69">
        <v>5.3</v>
      </c>
      <c r="I69">
        <v>11.7</v>
      </c>
      <c r="J69">
        <v>4.1</v>
      </c>
      <c r="K69">
        <v>6.7</v>
      </c>
      <c r="L69">
        <v>0</v>
      </c>
      <c r="M69">
        <v>6</v>
      </c>
    </row>
    <row r="70" spans="1:13" ht="12.75">
      <c r="A70" s="9">
        <v>531</v>
      </c>
      <c r="B70" s="13">
        <v>40333</v>
      </c>
      <c r="C70" s="9"/>
      <c r="D70" s="9">
        <v>0</v>
      </c>
      <c r="E70" s="9">
        <f t="shared" si="0"/>
        <v>0.4</v>
      </c>
      <c r="F70" s="9">
        <f t="shared" si="2"/>
        <v>0.8800000000000001</v>
      </c>
      <c r="G70" s="9">
        <v>20</v>
      </c>
      <c r="H70" s="9">
        <v>7.2</v>
      </c>
      <c r="I70" s="9">
        <v>13.5</v>
      </c>
      <c r="J70" s="9">
        <v>4.3</v>
      </c>
      <c r="K70" s="9">
        <v>8.3</v>
      </c>
      <c r="L70" s="9">
        <v>0</v>
      </c>
      <c r="M70" s="9"/>
    </row>
    <row r="71" spans="4:13" ht="12.75">
      <c r="D71" s="14" t="s">
        <v>31</v>
      </c>
      <c r="E71" s="15">
        <f>AVERAGE(E40:E70)</f>
        <v>0.4741935483870968</v>
      </c>
      <c r="F71" s="15">
        <f>AVERAGE(F44:F70)</f>
        <v>0.48370370370370375</v>
      </c>
      <c r="G71">
        <f>G70-G39</f>
        <v>1.8000000000000007</v>
      </c>
      <c r="H71" t="s">
        <v>32</v>
      </c>
      <c r="J71" s="14" t="s">
        <v>33</v>
      </c>
      <c r="K71" s="16">
        <f>AVERAGE(K39:K70)</f>
        <v>3.253333333333333</v>
      </c>
      <c r="L71" s="14" t="s">
        <v>34</v>
      </c>
      <c r="M71" s="17">
        <f>AVERAGE(M40:M70)</f>
        <v>1.5666666666666667</v>
      </c>
    </row>
    <row r="72" spans="4:7" ht="12.75">
      <c r="D72" s="14" t="s">
        <v>35</v>
      </c>
      <c r="E72" s="18">
        <f>MAX(E40:E70)</f>
        <v>1.5</v>
      </c>
      <c r="F72" s="18">
        <f>MAX(F44:F70)</f>
        <v>1.28</v>
      </c>
      <c r="G72" s="18"/>
    </row>
    <row r="73" spans="4:7" ht="12.75">
      <c r="D73" s="14" t="s">
        <v>36</v>
      </c>
      <c r="E73" s="16">
        <f>COUNT(E40:E70)</f>
        <v>31</v>
      </c>
      <c r="F73" s="16"/>
      <c r="G73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2014-04-05T18:47:54Z</cp:lastPrinted>
  <dcterms:created xsi:type="dcterms:W3CDTF">2011-01-18T19:56:45Z</dcterms:created>
  <dcterms:modified xsi:type="dcterms:W3CDTF">2017-06-26T21:06:56Z</dcterms:modified>
  <cp:category/>
  <cp:version/>
  <cp:contentType/>
  <cp:contentStatus/>
</cp:coreProperties>
</file>